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6.1.77\2.4отису\Ke_OER\Графики аварийного ограничения и План АЧР\Графики 2024-2025\07_Разработка ГАО Россети 2024-2025\На печать\"/>
    </mc:Choice>
  </mc:AlternateContent>
  <bookViews>
    <workbookView xWindow="945" yWindow="0" windowWidth="27855" windowHeight="12885"/>
  </bookViews>
  <sheets>
    <sheet name="ГАОП ЭЭ" sheetId="1" r:id="rId1"/>
  </sheets>
  <definedNames>
    <definedName name="_GoBack" localSheetId="0">'ГАОП ЭЭ'!#REF!</definedName>
    <definedName name="_xlnm._FilterDatabase" localSheetId="0" hidden="1">'ГАОП ЭЭ'!$A$19:$O$225</definedName>
    <definedName name="_xlnm.Print_Titles" localSheetId="0">'ГАОП ЭЭ'!$18:$19</definedName>
    <definedName name="_xlnm.Extract" localSheetId="0">'ГАОП ЭЭ'!#REF!</definedName>
    <definedName name="_xlnm.Print_Area" localSheetId="0">'ГАОП ЭЭ'!$A$1:$N$228</definedName>
  </definedNames>
  <calcPr calcId="162913"/>
</workbook>
</file>

<file path=xl/calcChain.xml><?xml version="1.0" encoding="utf-8"?>
<calcChain xmlns="http://schemas.openxmlformats.org/spreadsheetml/2006/main">
  <c r="N224" i="1" l="1"/>
  <c r="E223" i="1"/>
  <c r="F223" i="1"/>
  <c r="G223" i="1"/>
  <c r="H223" i="1"/>
  <c r="I223" i="1"/>
  <c r="J223" i="1"/>
  <c r="K223" i="1"/>
  <c r="L223" i="1"/>
  <c r="M223" i="1"/>
  <c r="E222" i="1" l="1"/>
  <c r="F222" i="1"/>
  <c r="G222" i="1"/>
  <c r="H222" i="1"/>
  <c r="I222" i="1"/>
  <c r="J222" i="1"/>
  <c r="K222" i="1"/>
  <c r="L222" i="1"/>
  <c r="M222" i="1"/>
  <c r="A22" i="1" l="1"/>
  <c r="A23" i="1" s="1"/>
  <c r="A24" i="1" s="1"/>
  <c r="A25" i="1" s="1"/>
  <c r="A26" i="1" s="1"/>
  <c r="A27" i="1" s="1"/>
  <c r="A28" i="1" s="1"/>
  <c r="A29" i="1" s="1"/>
  <c r="A30" i="1" s="1"/>
  <c r="A31" i="1" s="1"/>
  <c r="A32" i="1" s="1"/>
  <c r="A33" i="1" s="1"/>
  <c r="A34" i="1" s="1"/>
  <c r="A35" i="1" s="1"/>
  <c r="A36" i="1" s="1"/>
  <c r="A37" i="1" s="1"/>
  <c r="A38" i="1" s="1"/>
  <c r="A39" i="1" s="1"/>
  <c r="A40" i="1" s="1"/>
  <c r="A41" i="1" s="1"/>
  <c r="A42" i="1" l="1"/>
  <c r="M221" i="1"/>
  <c r="L221" i="1"/>
  <c r="K221" i="1"/>
  <c r="J221" i="1"/>
  <c r="I221" i="1"/>
  <c r="H221" i="1"/>
  <c r="G221" i="1"/>
  <c r="F221" i="1"/>
  <c r="E221" i="1"/>
  <c r="M220" i="1"/>
  <c r="L220" i="1"/>
  <c r="K220" i="1"/>
  <c r="J220" i="1"/>
  <c r="I220" i="1"/>
  <c r="H220" i="1"/>
  <c r="G220" i="1"/>
  <c r="F220" i="1"/>
  <c r="E220" i="1"/>
  <c r="M219" i="1"/>
  <c r="L219" i="1"/>
  <c r="K219" i="1"/>
  <c r="J219" i="1"/>
  <c r="I219" i="1"/>
  <c r="H219" i="1"/>
  <c r="G219" i="1"/>
  <c r="F219" i="1"/>
  <c r="E219" i="1"/>
  <c r="M218" i="1"/>
  <c r="L218" i="1"/>
  <c r="K218" i="1"/>
  <c r="J218" i="1"/>
  <c r="I218" i="1"/>
  <c r="H218" i="1"/>
  <c r="G218" i="1"/>
  <c r="F218" i="1"/>
  <c r="E218" i="1"/>
  <c r="M217" i="1"/>
  <c r="L217" i="1"/>
  <c r="K217" i="1"/>
  <c r="J217" i="1"/>
  <c r="I217" i="1"/>
  <c r="H217" i="1"/>
  <c r="G217" i="1"/>
  <c r="F217" i="1"/>
  <c r="E217" i="1"/>
  <c r="M216" i="1"/>
  <c r="L216" i="1"/>
  <c r="K216" i="1"/>
  <c r="J216" i="1"/>
  <c r="I216" i="1"/>
  <c r="H216" i="1"/>
  <c r="G216" i="1"/>
  <c r="F216" i="1"/>
  <c r="E216" i="1"/>
  <c r="M215" i="1"/>
  <c r="L215" i="1"/>
  <c r="K215" i="1"/>
  <c r="J215" i="1"/>
  <c r="I215" i="1"/>
  <c r="H215" i="1"/>
  <c r="G215" i="1"/>
  <c r="F215" i="1"/>
  <c r="E215" i="1"/>
  <c r="M214" i="1"/>
  <c r="L214" i="1"/>
  <c r="K214" i="1"/>
  <c r="J214" i="1"/>
  <c r="I214" i="1"/>
  <c r="H214" i="1"/>
  <c r="G214" i="1"/>
  <c r="F214" i="1"/>
  <c r="E214" i="1"/>
  <c r="M213" i="1"/>
  <c r="L213" i="1"/>
  <c r="K213" i="1"/>
  <c r="J213" i="1"/>
  <c r="I213" i="1"/>
  <c r="H213" i="1"/>
  <c r="G213" i="1"/>
  <c r="F213" i="1"/>
  <c r="E213" i="1"/>
  <c r="M212" i="1"/>
  <c r="L212" i="1"/>
  <c r="K212" i="1"/>
  <c r="J212" i="1"/>
  <c r="I212" i="1"/>
  <c r="H212" i="1"/>
  <c r="G212" i="1"/>
  <c r="F212" i="1"/>
  <c r="E212" i="1"/>
  <c r="M211" i="1"/>
  <c r="L211" i="1"/>
  <c r="K211" i="1"/>
  <c r="J211" i="1"/>
  <c r="I211" i="1"/>
  <c r="H211" i="1"/>
  <c r="G211" i="1"/>
  <c r="F211" i="1"/>
  <c r="E211" i="1"/>
  <c r="M208" i="1"/>
  <c r="L208" i="1"/>
  <c r="K208" i="1"/>
  <c r="J208" i="1"/>
  <c r="I208" i="1"/>
  <c r="H208" i="1"/>
  <c r="G208" i="1"/>
  <c r="F208" i="1"/>
  <c r="E208" i="1"/>
  <c r="M207" i="1"/>
  <c r="L207" i="1"/>
  <c r="K207" i="1"/>
  <c r="J207" i="1"/>
  <c r="I207" i="1"/>
  <c r="H207" i="1"/>
  <c r="G207" i="1"/>
  <c r="F207" i="1"/>
  <c r="E207" i="1"/>
  <c r="M206" i="1"/>
  <c r="L206" i="1"/>
  <c r="K206" i="1"/>
  <c r="J206" i="1"/>
  <c r="I206" i="1"/>
  <c r="H206" i="1"/>
  <c r="G206" i="1"/>
  <c r="F206" i="1"/>
  <c r="E206" i="1"/>
  <c r="M205" i="1"/>
  <c r="L205" i="1"/>
  <c r="K205" i="1"/>
  <c r="J205" i="1"/>
  <c r="I205" i="1"/>
  <c r="H205" i="1"/>
  <c r="G205" i="1"/>
  <c r="F205" i="1"/>
  <c r="E205" i="1"/>
  <c r="M204" i="1"/>
  <c r="L204" i="1"/>
  <c r="K204" i="1"/>
  <c r="J204" i="1"/>
  <c r="I204" i="1"/>
  <c r="H204" i="1"/>
  <c r="G204" i="1"/>
  <c r="F204" i="1"/>
  <c r="E204" i="1"/>
  <c r="M203" i="1"/>
  <c r="L203" i="1"/>
  <c r="K203" i="1"/>
  <c r="J203" i="1"/>
  <c r="I203" i="1"/>
  <c r="H203" i="1"/>
  <c r="G203" i="1"/>
  <c r="F203" i="1"/>
  <c r="E203" i="1"/>
  <c r="M202" i="1"/>
  <c r="L202" i="1"/>
  <c r="K202" i="1"/>
  <c r="J202" i="1"/>
  <c r="I202" i="1"/>
  <c r="H202" i="1"/>
  <c r="G202" i="1"/>
  <c r="F202" i="1"/>
  <c r="E202" i="1"/>
  <c r="M201" i="1"/>
  <c r="L201" i="1"/>
  <c r="K201" i="1"/>
  <c r="J201" i="1"/>
  <c r="I201" i="1"/>
  <c r="H201" i="1"/>
  <c r="G201" i="1"/>
  <c r="F201" i="1"/>
  <c r="E201" i="1"/>
  <c r="M200" i="1"/>
  <c r="L200" i="1"/>
  <c r="K200" i="1"/>
  <c r="J200" i="1"/>
  <c r="I200" i="1"/>
  <c r="H200" i="1"/>
  <c r="G200" i="1"/>
  <c r="F200" i="1"/>
  <c r="E200" i="1"/>
  <c r="M199" i="1"/>
  <c r="L199" i="1"/>
  <c r="K199" i="1"/>
  <c r="J199" i="1"/>
  <c r="I199" i="1"/>
  <c r="H199" i="1"/>
  <c r="G199" i="1"/>
  <c r="F199" i="1"/>
  <c r="E199" i="1"/>
  <c r="M198" i="1"/>
  <c r="L198" i="1"/>
  <c r="K198" i="1"/>
  <c r="J198" i="1"/>
  <c r="I198" i="1"/>
  <c r="H198" i="1"/>
  <c r="G198" i="1"/>
  <c r="F198" i="1"/>
  <c r="E198" i="1"/>
  <c r="M197" i="1"/>
  <c r="L197" i="1"/>
  <c r="K197" i="1"/>
  <c r="J197" i="1"/>
  <c r="I197" i="1"/>
  <c r="H197" i="1"/>
  <c r="G197" i="1"/>
  <c r="F197" i="1"/>
  <c r="E197" i="1"/>
  <c r="M196" i="1"/>
  <c r="L196" i="1"/>
  <c r="K196" i="1"/>
  <c r="J196" i="1"/>
  <c r="I196" i="1"/>
  <c r="H196" i="1"/>
  <c r="G196" i="1"/>
  <c r="F196" i="1"/>
  <c r="E196" i="1"/>
  <c r="M195" i="1"/>
  <c r="L195" i="1"/>
  <c r="K195" i="1"/>
  <c r="J195" i="1"/>
  <c r="I195" i="1"/>
  <c r="H195" i="1"/>
  <c r="G195" i="1"/>
  <c r="F195" i="1"/>
  <c r="E195" i="1"/>
  <c r="M194" i="1"/>
  <c r="L194" i="1"/>
  <c r="K194" i="1"/>
  <c r="J194" i="1"/>
  <c r="I194" i="1"/>
  <c r="H194" i="1"/>
  <c r="G194" i="1"/>
  <c r="F194" i="1"/>
  <c r="E194" i="1"/>
  <c r="M193" i="1"/>
  <c r="L193" i="1"/>
  <c r="K193" i="1"/>
  <c r="J193" i="1"/>
  <c r="I193" i="1"/>
  <c r="H193" i="1"/>
  <c r="G193" i="1"/>
  <c r="F193" i="1"/>
  <c r="E193" i="1"/>
  <c r="M192" i="1"/>
  <c r="L192" i="1"/>
  <c r="K192" i="1"/>
  <c r="J192" i="1"/>
  <c r="I192" i="1"/>
  <c r="H192" i="1"/>
  <c r="G192" i="1"/>
  <c r="F192" i="1"/>
  <c r="E192" i="1"/>
  <c r="M191" i="1"/>
  <c r="L191" i="1"/>
  <c r="K191" i="1"/>
  <c r="J191" i="1"/>
  <c r="I191" i="1"/>
  <c r="H191" i="1"/>
  <c r="G191" i="1"/>
  <c r="F191" i="1"/>
  <c r="E191" i="1"/>
  <c r="M190" i="1"/>
  <c r="L190" i="1"/>
  <c r="K190" i="1"/>
  <c r="J190" i="1"/>
  <c r="I190" i="1"/>
  <c r="H190" i="1"/>
  <c r="G190" i="1"/>
  <c r="F190" i="1"/>
  <c r="E190" i="1"/>
  <c r="M189" i="1"/>
  <c r="L189" i="1"/>
  <c r="K189" i="1"/>
  <c r="J189" i="1"/>
  <c r="I189" i="1"/>
  <c r="H189" i="1"/>
  <c r="G189" i="1"/>
  <c r="F189" i="1"/>
  <c r="E189" i="1"/>
  <c r="M188" i="1"/>
  <c r="L188" i="1"/>
  <c r="K188" i="1"/>
  <c r="J188" i="1"/>
  <c r="I188" i="1"/>
  <c r="H188" i="1"/>
  <c r="G188" i="1"/>
  <c r="F188" i="1"/>
  <c r="E188" i="1"/>
  <c r="M187" i="1"/>
  <c r="L187" i="1"/>
  <c r="K187" i="1"/>
  <c r="J187" i="1"/>
  <c r="I187" i="1"/>
  <c r="H187" i="1"/>
  <c r="G187" i="1"/>
  <c r="F187" i="1"/>
  <c r="E187" i="1"/>
  <c r="M186" i="1"/>
  <c r="L186" i="1"/>
  <c r="K186" i="1"/>
  <c r="J186" i="1"/>
  <c r="I186" i="1"/>
  <c r="H186" i="1"/>
  <c r="G186" i="1"/>
  <c r="F186" i="1"/>
  <c r="E186" i="1"/>
  <c r="M185" i="1"/>
  <c r="L185" i="1"/>
  <c r="K185" i="1"/>
  <c r="J185" i="1"/>
  <c r="I185" i="1"/>
  <c r="H185" i="1"/>
  <c r="G185" i="1"/>
  <c r="F185" i="1"/>
  <c r="E185" i="1"/>
  <c r="M184" i="1"/>
  <c r="L184" i="1"/>
  <c r="K184" i="1"/>
  <c r="J184" i="1"/>
  <c r="I184" i="1"/>
  <c r="H184" i="1"/>
  <c r="G184" i="1"/>
  <c r="F184" i="1"/>
  <c r="E184" i="1"/>
  <c r="M183" i="1"/>
  <c r="L183" i="1"/>
  <c r="K183" i="1"/>
  <c r="J183" i="1"/>
  <c r="I183" i="1"/>
  <c r="H183" i="1"/>
  <c r="G183" i="1"/>
  <c r="F183" i="1"/>
  <c r="E183" i="1"/>
  <c r="M182" i="1"/>
  <c r="L182" i="1"/>
  <c r="K182" i="1"/>
  <c r="J182" i="1"/>
  <c r="I182" i="1"/>
  <c r="H182" i="1"/>
  <c r="G182" i="1"/>
  <c r="F182" i="1"/>
  <c r="E182" i="1"/>
  <c r="M181" i="1"/>
  <c r="L181" i="1"/>
  <c r="K181" i="1"/>
  <c r="J181" i="1"/>
  <c r="I181" i="1"/>
  <c r="H181" i="1"/>
  <c r="G181" i="1"/>
  <c r="F181" i="1"/>
  <c r="E181" i="1"/>
  <c r="M180" i="1"/>
  <c r="L180" i="1"/>
  <c r="K180" i="1"/>
  <c r="J180" i="1"/>
  <c r="I180" i="1"/>
  <c r="H180" i="1"/>
  <c r="G180" i="1"/>
  <c r="F180" i="1"/>
  <c r="E180" i="1"/>
  <c r="M179" i="1"/>
  <c r="L179" i="1"/>
  <c r="K179" i="1"/>
  <c r="J179" i="1"/>
  <c r="I179" i="1"/>
  <c r="H179" i="1"/>
  <c r="G179" i="1"/>
  <c r="F179" i="1"/>
  <c r="E179" i="1"/>
  <c r="M178" i="1"/>
  <c r="L178" i="1"/>
  <c r="K178" i="1"/>
  <c r="J178" i="1"/>
  <c r="I178" i="1"/>
  <c r="H178" i="1"/>
  <c r="G178" i="1"/>
  <c r="F178" i="1"/>
  <c r="E178" i="1"/>
  <c r="M177" i="1"/>
  <c r="L177" i="1"/>
  <c r="K177" i="1"/>
  <c r="J177" i="1"/>
  <c r="I177" i="1"/>
  <c r="H177" i="1"/>
  <c r="G177" i="1"/>
  <c r="F177" i="1"/>
  <c r="E177" i="1"/>
  <c r="M176" i="1"/>
  <c r="L176" i="1"/>
  <c r="K176" i="1"/>
  <c r="J176" i="1"/>
  <c r="I176" i="1"/>
  <c r="H176" i="1"/>
  <c r="G176" i="1"/>
  <c r="F176" i="1"/>
  <c r="E176" i="1"/>
  <c r="M175" i="1"/>
  <c r="L175" i="1"/>
  <c r="K175" i="1"/>
  <c r="J175" i="1"/>
  <c r="I175" i="1"/>
  <c r="H175" i="1"/>
  <c r="G175" i="1"/>
  <c r="F175" i="1"/>
  <c r="E175" i="1"/>
  <c r="M174" i="1"/>
  <c r="L174" i="1"/>
  <c r="K174" i="1"/>
  <c r="J174" i="1"/>
  <c r="I174" i="1"/>
  <c r="H174" i="1"/>
  <c r="G174" i="1"/>
  <c r="F174" i="1"/>
  <c r="E174" i="1"/>
  <c r="M173" i="1"/>
  <c r="L173" i="1"/>
  <c r="K173" i="1"/>
  <c r="J173" i="1"/>
  <c r="I173" i="1"/>
  <c r="H173" i="1"/>
  <c r="G173" i="1"/>
  <c r="F173" i="1"/>
  <c r="E173" i="1"/>
  <c r="M172" i="1"/>
  <c r="L172" i="1"/>
  <c r="K172" i="1"/>
  <c r="J172" i="1"/>
  <c r="I172" i="1"/>
  <c r="H172" i="1"/>
  <c r="G172" i="1"/>
  <c r="F172" i="1"/>
  <c r="E172" i="1"/>
  <c r="M171" i="1"/>
  <c r="L171" i="1"/>
  <c r="K171" i="1"/>
  <c r="J171" i="1"/>
  <c r="I171" i="1"/>
  <c r="H171" i="1"/>
  <c r="G171" i="1"/>
  <c r="F171" i="1"/>
  <c r="E171" i="1"/>
  <c r="M170" i="1"/>
  <c r="L170" i="1"/>
  <c r="K170" i="1"/>
  <c r="J170" i="1"/>
  <c r="I170" i="1"/>
  <c r="H170" i="1"/>
  <c r="G170" i="1"/>
  <c r="F170" i="1"/>
  <c r="E170" i="1"/>
  <c r="M169" i="1"/>
  <c r="L169" i="1"/>
  <c r="K169" i="1"/>
  <c r="J169" i="1"/>
  <c r="I169" i="1"/>
  <c r="H169" i="1"/>
  <c r="G169" i="1"/>
  <c r="F169" i="1"/>
  <c r="E169" i="1"/>
  <c r="M168" i="1"/>
  <c r="L168" i="1"/>
  <c r="K168" i="1"/>
  <c r="J168" i="1"/>
  <c r="I168" i="1"/>
  <c r="H168" i="1"/>
  <c r="G168" i="1"/>
  <c r="F168" i="1"/>
  <c r="E168" i="1"/>
  <c r="M167" i="1"/>
  <c r="L167" i="1"/>
  <c r="K167" i="1"/>
  <c r="J167" i="1"/>
  <c r="I167" i="1"/>
  <c r="H167" i="1"/>
  <c r="G167" i="1"/>
  <c r="F167" i="1"/>
  <c r="E167" i="1"/>
  <c r="M166" i="1"/>
  <c r="L166" i="1"/>
  <c r="K166" i="1"/>
  <c r="J166" i="1"/>
  <c r="I166" i="1"/>
  <c r="H166" i="1"/>
  <c r="G166" i="1"/>
  <c r="F166" i="1"/>
  <c r="E166" i="1"/>
  <c r="M165" i="1"/>
  <c r="L165" i="1"/>
  <c r="K165" i="1"/>
  <c r="J165" i="1"/>
  <c r="I165" i="1"/>
  <c r="H165" i="1"/>
  <c r="G165" i="1"/>
  <c r="F165" i="1"/>
  <c r="E165" i="1"/>
  <c r="M164" i="1"/>
  <c r="L164" i="1"/>
  <c r="K164" i="1"/>
  <c r="J164" i="1"/>
  <c r="I164" i="1"/>
  <c r="H164" i="1"/>
  <c r="G164" i="1"/>
  <c r="F164" i="1"/>
  <c r="E164" i="1"/>
  <c r="M163" i="1"/>
  <c r="L163" i="1"/>
  <c r="K163" i="1"/>
  <c r="J163" i="1"/>
  <c r="I163" i="1"/>
  <c r="H163" i="1"/>
  <c r="G163" i="1"/>
  <c r="F163" i="1"/>
  <c r="E163" i="1"/>
  <c r="M162" i="1"/>
  <c r="L162" i="1"/>
  <c r="K162" i="1"/>
  <c r="J162" i="1"/>
  <c r="I162" i="1"/>
  <c r="H162" i="1"/>
  <c r="G162" i="1"/>
  <c r="F162" i="1"/>
  <c r="E162" i="1"/>
  <c r="M161" i="1"/>
  <c r="L161" i="1"/>
  <c r="K161" i="1"/>
  <c r="J161" i="1"/>
  <c r="I161" i="1"/>
  <c r="H161" i="1"/>
  <c r="G161" i="1"/>
  <c r="F161" i="1"/>
  <c r="E161" i="1"/>
  <c r="M160" i="1"/>
  <c r="L160" i="1"/>
  <c r="K160" i="1"/>
  <c r="J160" i="1"/>
  <c r="I160" i="1"/>
  <c r="H160" i="1"/>
  <c r="G160" i="1"/>
  <c r="F160" i="1"/>
  <c r="E160" i="1"/>
  <c r="M159" i="1"/>
  <c r="L159" i="1"/>
  <c r="K159" i="1"/>
  <c r="J159" i="1"/>
  <c r="I159" i="1"/>
  <c r="H159" i="1"/>
  <c r="G159" i="1"/>
  <c r="F159" i="1"/>
  <c r="E159" i="1"/>
  <c r="M158" i="1"/>
  <c r="L158" i="1"/>
  <c r="K158" i="1"/>
  <c r="J158" i="1"/>
  <c r="I158" i="1"/>
  <c r="H158" i="1"/>
  <c r="G158" i="1"/>
  <c r="F158" i="1"/>
  <c r="E158" i="1"/>
  <c r="M157" i="1"/>
  <c r="L157" i="1"/>
  <c r="K157" i="1"/>
  <c r="J157" i="1"/>
  <c r="I157" i="1"/>
  <c r="H157" i="1"/>
  <c r="G157" i="1"/>
  <c r="F157" i="1"/>
  <c r="E157" i="1"/>
  <c r="M156" i="1"/>
  <c r="L156" i="1"/>
  <c r="K156" i="1"/>
  <c r="J156" i="1"/>
  <c r="I156" i="1"/>
  <c r="H156" i="1"/>
  <c r="G156" i="1"/>
  <c r="F156" i="1"/>
  <c r="E156" i="1"/>
  <c r="M155" i="1"/>
  <c r="L155" i="1"/>
  <c r="K155" i="1"/>
  <c r="J155" i="1"/>
  <c r="I155" i="1"/>
  <c r="H155" i="1"/>
  <c r="G155" i="1"/>
  <c r="F155" i="1"/>
  <c r="E155" i="1"/>
  <c r="M154" i="1"/>
  <c r="L154" i="1"/>
  <c r="K154" i="1"/>
  <c r="J154" i="1"/>
  <c r="I154" i="1"/>
  <c r="H154" i="1"/>
  <c r="G154" i="1"/>
  <c r="F154" i="1"/>
  <c r="E154" i="1"/>
  <c r="M153" i="1"/>
  <c r="L153" i="1"/>
  <c r="K153" i="1"/>
  <c r="J153" i="1"/>
  <c r="I153" i="1"/>
  <c r="H153" i="1"/>
  <c r="G153" i="1"/>
  <c r="F153" i="1"/>
  <c r="E153" i="1"/>
  <c r="M152" i="1"/>
  <c r="L152" i="1"/>
  <c r="K152" i="1"/>
  <c r="J152" i="1"/>
  <c r="I152" i="1"/>
  <c r="H152" i="1"/>
  <c r="G152" i="1"/>
  <c r="F152" i="1"/>
  <c r="E152" i="1"/>
  <c r="M151" i="1"/>
  <c r="L151" i="1"/>
  <c r="K151" i="1"/>
  <c r="J151" i="1"/>
  <c r="I151" i="1"/>
  <c r="H151" i="1"/>
  <c r="G151" i="1"/>
  <c r="F151" i="1"/>
  <c r="E151" i="1"/>
  <c r="M150" i="1"/>
  <c r="L150" i="1"/>
  <c r="K150" i="1"/>
  <c r="J150" i="1"/>
  <c r="I150" i="1"/>
  <c r="H150" i="1"/>
  <c r="G150" i="1"/>
  <c r="F150" i="1"/>
  <c r="E150" i="1"/>
  <c r="M149" i="1"/>
  <c r="L149" i="1"/>
  <c r="K149" i="1"/>
  <c r="J149" i="1"/>
  <c r="I149" i="1"/>
  <c r="H149" i="1"/>
  <c r="G149" i="1"/>
  <c r="F149" i="1"/>
  <c r="E149" i="1"/>
  <c r="M148" i="1"/>
  <c r="L148" i="1"/>
  <c r="K148" i="1"/>
  <c r="J148" i="1"/>
  <c r="I148" i="1"/>
  <c r="H148" i="1"/>
  <c r="G148" i="1"/>
  <c r="F148" i="1"/>
  <c r="E148" i="1"/>
  <c r="A43" i="1" l="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H224" i="1"/>
  <c r="L224" i="1"/>
  <c r="E224" i="1"/>
  <c r="I224" i="1"/>
  <c r="M224" i="1"/>
  <c r="F224" i="1"/>
  <c r="J224" i="1"/>
  <c r="G224" i="1"/>
  <c r="K224" i="1"/>
</calcChain>
</file>

<file path=xl/sharedStrings.xml><?xml version="1.0" encoding="utf-8"?>
<sst xmlns="http://schemas.openxmlformats.org/spreadsheetml/2006/main" count="788" uniqueCount="539">
  <si>
    <t>Потребитель</t>
  </si>
  <si>
    <t>Наименование подстанции</t>
  </si>
  <si>
    <t>Наименование фидера</t>
  </si>
  <si>
    <t>Очередь ограничения, тыс. кВт*ч</t>
  </si>
  <si>
    <t>Вторичный получатель команд об аварийных ограничениях</t>
  </si>
  <si>
    <t>I</t>
  </si>
  <si>
    <t>II</t>
  </si>
  <si>
    <t>III</t>
  </si>
  <si>
    <t>IV</t>
  </si>
  <si>
    <t>V</t>
  </si>
  <si>
    <t>VI</t>
  </si>
  <si>
    <t>VII</t>
  </si>
  <si>
    <t>VIII</t>
  </si>
  <si>
    <t>IX</t>
  </si>
  <si>
    <t>X</t>
  </si>
  <si>
    <t>Кузбасская энергосистема</t>
  </si>
  <si>
    <t xml:space="preserve"> ГРАФИК</t>
  </si>
  <si>
    <t>ПС 110 кВ Тепличная</t>
  </si>
  <si>
    <t>ЦОФ ООО "ММК-УГОЛЬ"</t>
  </si>
  <si>
    <t>ПС 110 кВ Заречная</t>
  </si>
  <si>
    <t>ф.6-3</t>
  </si>
  <si>
    <t>яч.1</t>
  </si>
  <si>
    <t>ООО "СтальЭмаль" филиал Новокузнецк</t>
  </si>
  <si>
    <t>АО "ЕВРАЗ ЗСМК" площадка рельсового проката</t>
  </si>
  <si>
    <t>ООО "Вторресурс-Переработка"</t>
  </si>
  <si>
    <t>ООО "Шахта Осинниковская"</t>
  </si>
  <si>
    <t>ООО "Шахта  Алардинская"</t>
  </si>
  <si>
    <t>ООО "Шахта  Усковская"</t>
  </si>
  <si>
    <t>Филиал ОАО "Южкузбассуголь" - ООО "Шахта Ерунаковская-8"</t>
  </si>
  <si>
    <t>АО "ЕВРАЗ ЗСМК" Абагурская фабрика</t>
  </si>
  <si>
    <t>ПС 110 кВ Таштагольская</t>
  </si>
  <si>
    <t xml:space="preserve">ПС 110 кВ Опорная-6 </t>
  </si>
  <si>
    <t>ПС 110 кВ Капитальная-3</t>
  </si>
  <si>
    <t>ПС 110 кВ Малиновская</t>
  </si>
  <si>
    <t>ООО "ЕвразЭнергоТранс"</t>
  </si>
  <si>
    <t>ООО "Шахта "Юбилейная"</t>
  </si>
  <si>
    <t>ПС 110 кВ Северо-Байдаевская</t>
  </si>
  <si>
    <t>ПАО "Южный Кузбасс" (ЦОФ)</t>
  </si>
  <si>
    <t>ОФ "Распадская" (ОФ)</t>
  </si>
  <si>
    <t>АО "Разрез "Распадский"</t>
  </si>
  <si>
    <t>ПАО "Южный Кузбасс" (автобаза)</t>
  </si>
  <si>
    <t>АО "Междуречье"</t>
  </si>
  <si>
    <t>АО "ОФ "Междуреченская"</t>
  </si>
  <si>
    <t>МУП "МТСК"</t>
  </si>
  <si>
    <t>ОАО "Томусинский ремонтно-механический завод"</t>
  </si>
  <si>
    <t>ПС 110 кВ Распадская-1</t>
  </si>
  <si>
    <t>ПС 110 кВ Карьерная</t>
  </si>
  <si>
    <t>ПС 35 кВ Породная</t>
  </si>
  <si>
    <t>ЦРП 6 кВ Томусинского</t>
  </si>
  <si>
    <t>ЦРП 6 кВ Котельной</t>
  </si>
  <si>
    <t>АО "Электросеть"</t>
  </si>
  <si>
    <t>ООО "Топкинский цемент"</t>
  </si>
  <si>
    <t>ПС 110 кВ Топкинская</t>
  </si>
  <si>
    <t>АО "Черниговец"</t>
  </si>
  <si>
    <t>ПС 35 кВ ЦОФ Берёзовская</t>
  </si>
  <si>
    <t>Шахта "Березовская"</t>
  </si>
  <si>
    <t>Шахта "Первомайская"</t>
  </si>
  <si>
    <t>ПС 35 кВ Тиховская</t>
  </si>
  <si>
    <t>ООО "ТрансХимЭнерго"</t>
  </si>
  <si>
    <t>ООО "Разрез Березовский"</t>
  </si>
  <si>
    <t>ОАО "Р-з Киселевский"</t>
  </si>
  <si>
    <t>ОАО "Поляны"</t>
  </si>
  <si>
    <t>СП ООО "Барзасское товарищество"</t>
  </si>
  <si>
    <t>ПС 35 кВ Матюшинская</t>
  </si>
  <si>
    <t>ПС 35 кВ №13 ш. Краснокаменская</t>
  </si>
  <si>
    <t>ПС 35 кВ №10 Р-з Киселевский</t>
  </si>
  <si>
    <t>ООО "ОЭСК"</t>
  </si>
  <si>
    <t>ООО "Шахта Сибирская"</t>
  </si>
  <si>
    <t>ПС 110 кВ Полысаевская-3</t>
  </si>
  <si>
    <t>ООО "Шахтоуправление Карагайлинское"</t>
  </si>
  <si>
    <t>ОАО "Завод "Универсал"</t>
  </si>
  <si>
    <t>Филиал ОАО "КТК" - Разрез "Виноградовский"</t>
  </si>
  <si>
    <t>ПС 110 кВ Карагайлинская Новая</t>
  </si>
  <si>
    <t>ПС 35 кВ Сантехлит</t>
  </si>
  <si>
    <t>ПС 110 кВ КеНоТэк</t>
  </si>
  <si>
    <t>ОАО "СКЭК"</t>
  </si>
  <si>
    <t>ПС 110 кВ Новоленинская</t>
  </si>
  <si>
    <t>ПС 110 кВ Ново-Чертинская</t>
  </si>
  <si>
    <t>ПС 110 кВ Беловская</t>
  </si>
  <si>
    <t>ПС 35 кВ Ижморская</t>
  </si>
  <si>
    <t>ПС 110 кВ Вахрушевская</t>
  </si>
  <si>
    <t>ПС 35 кВ Карагайлинская</t>
  </si>
  <si>
    <t>ПС 35 кВ Шахта №13</t>
  </si>
  <si>
    <t>ПС 110 кВ Пионерская</t>
  </si>
  <si>
    <t>ПС 35 кВ Терентьевская</t>
  </si>
  <si>
    <t>ПС 35 кВ №10</t>
  </si>
  <si>
    <t>ПС 110 кВ Тырганская</t>
  </si>
  <si>
    <t>ПС 110 кВ Чебулинская</t>
  </si>
  <si>
    <t>ООО "КЭнК"</t>
  </si>
  <si>
    <t>АО "СУЭК-Кузбасс" Энергоуправление</t>
  </si>
  <si>
    <t>АО "СУЭК-Кузбасс" ШУ им. А.Д. Рубана</t>
  </si>
  <si>
    <t>АО "СУЭК-Кузбасс" Разрезоуправление</t>
  </si>
  <si>
    <t>ПС 35 кВ №3 ш. Кирова</t>
  </si>
  <si>
    <t>АО "СУЭК-Кузбасс" ШУ Комсомолец</t>
  </si>
  <si>
    <t>МУП ГЭТ</t>
  </si>
  <si>
    <t>ООО "ГОФ"Прокопьевская"</t>
  </si>
  <si>
    <t>МУП ПТХ</t>
  </si>
  <si>
    <t>ООО "ОФ"Коксовая"</t>
  </si>
  <si>
    <t xml:space="preserve">ООО ГОФ Красногорская </t>
  </si>
  <si>
    <t>ОАО "ПТУ"</t>
  </si>
  <si>
    <t>ЗАО "Шахтоуправление "Талдинское-Кыргайское""</t>
  </si>
  <si>
    <t>ООО "Шахта "Листвяжная"</t>
  </si>
  <si>
    <t>ф.2(4)</t>
  </si>
  <si>
    <t>ф.22</t>
  </si>
  <si>
    <t>ф.3,4,8 (13)</t>
  </si>
  <si>
    <t>ф.4, 2, 7, 18</t>
  </si>
  <si>
    <t>ф.4, 6, 17</t>
  </si>
  <si>
    <t>ПС 35 кВ №41 Кыргайская</t>
  </si>
  <si>
    <t>Кедровский УР</t>
  </si>
  <si>
    <t>ООО Шахта Алардинская</t>
  </si>
  <si>
    <t>Моховский УР</t>
  </si>
  <si>
    <t>Итого по филиалу ПАО «Россети Сибирь» - «Кузбассэнерго-РЭС»:</t>
  </si>
  <si>
    <t xml:space="preserve">ПС 35 кВ Беловская ЦОФ </t>
  </si>
  <si>
    <t>ЗС ТЭЦ, ПС 110 кВ Опорная-2, Опорная-3, Опорная-4, Опорная-5, Опорная-6, Опорная-7, Опорная-10, Опорная-11, Опорная-19</t>
  </si>
  <si>
    <t>АО "Знамя" - производство</t>
  </si>
  <si>
    <t>АО "Знамя"</t>
  </si>
  <si>
    <t>ПС № 26 ООО "Химпром"</t>
  </si>
  <si>
    <t>ф.10-5-П</t>
  </si>
  <si>
    <t>ООО "Разрез Пермяковский"</t>
  </si>
  <si>
    <t>8(10)</t>
  </si>
  <si>
    <t xml:space="preserve">ПС 35 кВ № 10,14; 34; ПС 6 кВ №33 </t>
  </si>
  <si>
    <t>ф.2 (9); 9; 4</t>
  </si>
  <si>
    <t>ПС 35 кВ Горная; Шурапская; Центральная; Лутугинская</t>
  </si>
  <si>
    <t>ф.6-1-5, 6-2-10; ф.6-1-3, 6-2-6; ф.6-2-5; ф.6-3-6, 6-4-7</t>
  </si>
  <si>
    <t>ПС 6 кВ №9  (от ф.12,17 ПС 35 кВ Красный Углекоп)</t>
  </si>
  <si>
    <t>ПС 6 кВ №29 (от ф.12,15 ПС 35 кВ №1)</t>
  </si>
  <si>
    <t>ПС 6 кВ №32  (от ф.38,47 ПС 35 кВ Красногорская-2)</t>
  </si>
  <si>
    <t>ПС 6 кВ №13  (от ф.18,20,31 ПС 35 кВ №42)</t>
  </si>
  <si>
    <t>ПС 110 кВ Листвяжная;  Набережная</t>
  </si>
  <si>
    <t>ф.5, 14; ф.6-3-4</t>
  </si>
  <si>
    <t>ПС 35 кВ Беловская ЦОФ</t>
  </si>
  <si>
    <t>ПС 110 кВ Тяговая № 15; ПС 110 кВ Обогатительная № 24</t>
  </si>
  <si>
    <t>Ф.10-15-26, Ф.10-15-27, Ф.10-15-11, Ф.10-15-12; Ф.6-24-32</t>
  </si>
  <si>
    <t>ПС 110 кВ №41 Кедровая</t>
  </si>
  <si>
    <t>АО "СУЭК-Кузбасс" ПЕ Шахта им. С.М. Кирова</t>
  </si>
  <si>
    <t>АО "СУЭК-Кузбасс" ПЕ УДиУМ</t>
  </si>
  <si>
    <t>АО "СУЭК-Кузбасс" ПЕ Обогатительная фабрика</t>
  </si>
  <si>
    <t>ф.10-8-Т</t>
  </si>
  <si>
    <t>ПС 35 кВ №111 Озёрная; РП 6 кВ №133 ЛАВА (от ПС 35 кВ №39 Заинская)</t>
  </si>
  <si>
    <t>ф.6-19-ПОЛ, 6-20-ПОЛ, 6-15-БОЛД, 6-16-БОЛД; ф.6-1-ЛАВА, 6-14-ЛАВА</t>
  </si>
  <si>
    <t>ОАО "Суховский"</t>
  </si>
  <si>
    <t>Кузбассэнерго-РЭС</t>
  </si>
  <si>
    <t>ПС 110 кВ Колмогоровская</t>
  </si>
  <si>
    <t>ПС 110 кВ Киселёвская-Заводская</t>
  </si>
  <si>
    <t>ф.6-10-Ф, ф.6-15-Ф</t>
  </si>
  <si>
    <t>ООО "Водоканал"</t>
  </si>
  <si>
    <t>ПС 110 кВ Драгунский Водозабор</t>
  </si>
  <si>
    <t>ф.6-53-КОТ, ф.6-26-КОТ</t>
  </si>
  <si>
    <t>ЦРП 6 кВ Сибиргинского</t>
  </si>
  <si>
    <t>ПС 110 кВ №32 Караканская</t>
  </si>
  <si>
    <t>Ф.6-63-13, Ф.6-32-24</t>
  </si>
  <si>
    <t>ПС 35 кВ Судженская</t>
  </si>
  <si>
    <t>ООО "Авексима Сибирь"</t>
  </si>
  <si>
    <t>ПС 110 кВ Тисульская</t>
  </si>
  <si>
    <t>АО "Распадская-Коксовая"</t>
  </si>
  <si>
    <t>ПС 110 кВ Распадская-5</t>
  </si>
  <si>
    <t>ПС 110 кВ Распадская-4</t>
  </si>
  <si>
    <t>ПАО "Распадская"</t>
  </si>
  <si>
    <t>ПС 35 кВ Николаевская</t>
  </si>
  <si>
    <t>ООО "Шахта Чертинская-Коксовая"</t>
  </si>
  <si>
    <t>ПС 35 кВ Трудармейская</t>
  </si>
  <si>
    <t>ООО "Ясная Поляна"</t>
  </si>
  <si>
    <t>МАУ ДО "ДЮСШ"</t>
  </si>
  <si>
    <t>ООО "ТЭК Мереть"</t>
  </si>
  <si>
    <t>ТП 35/0,4 кВ Б/Н 250 кВа (Мереть ТП-1), ф.6-6-К</t>
  </si>
  <si>
    <t>ОАО ЦОФ БЕЛОВСКАЯ</t>
  </si>
  <si>
    <t>АО Ваганово</t>
  </si>
  <si>
    <t xml:space="preserve">ПС 35 кВ Прогресс </t>
  </si>
  <si>
    <t>ОАО "Шахта Полосухинская"</t>
  </si>
  <si>
    <t>ПС 110 кВ Сидоровская</t>
  </si>
  <si>
    <t>ООО "Новострой"</t>
  </si>
  <si>
    <t xml:space="preserve">ПС 110 кВ Береговая </t>
  </si>
  <si>
    <t>ПС 110 кВ Степная</t>
  </si>
  <si>
    <t>ф.10-3-Т</t>
  </si>
  <si>
    <t>АО "УК"Сила Сибири"</t>
  </si>
  <si>
    <t>ООО "Горэлектросеть"</t>
  </si>
  <si>
    <t>ООО "ЭнергоПаритет"</t>
  </si>
  <si>
    <t>Филиал ООО ХК "СДС - Энерго" - "Прокопьевскэнерго"</t>
  </si>
  <si>
    <t xml:space="preserve"> АО "СШЭМК"</t>
  </si>
  <si>
    <t>КАО "Азот"</t>
  </si>
  <si>
    <t>ОАО "КузбассЭлектро"</t>
  </si>
  <si>
    <t>ПС 35 кВ Знамя</t>
  </si>
  <si>
    <t>ПС 6 кВ №9 ш. Комсомолец, ПС 35 кВ №3 ш. Кирова, ПС 6 кВ №948 Наклонный ствол ш. Полысаевская (от ПС 35 кВ №12 Ш. Полысаевская)</t>
  </si>
  <si>
    <t>ПС 110 кВ Торсьма, ПС 110 кВ Падунская</t>
  </si>
  <si>
    <t>ООО "Агро Элит-Инвест"</t>
  </si>
  <si>
    <t>ПС 110 кВ Осинниковская Тепличная</t>
  </si>
  <si>
    <t>ООО 'Базис-девелопмент'</t>
  </si>
  <si>
    <t>ПС 110 кВ Заводская</t>
  </si>
  <si>
    <t>ПС 110 кВ Казская</t>
  </si>
  <si>
    <t>ПС 110 кВ Мариинская НПС</t>
  </si>
  <si>
    <t>ГКУ КО "Дирекция автодорог Кузбасса"- освещение дороги</t>
  </si>
  <si>
    <t>по Ф-6-23-Г2 и ф-6-37-Г2, РПП-6, яч. №1,9, ООО "Шахта "Юбилейная";        по ф-6-48-П и ф-6-46-Г1, ЦПП-260, яч.№ 30, 26, ООО "Шахта "Юбилейная"</t>
  </si>
  <si>
    <t xml:space="preserve"> А-22, А-23, 6-11К, 6-14К, 6-12ДО, 6-9ДО, 6-15ЦМ, 6-18ЦМ, 6-23СО, 
6-26СО, 6-25К, 6-28К, 6-7С,
 6-8ПО, 6-29ПО, 6-34ПО</t>
  </si>
  <si>
    <t>Ф-10-6-С</t>
  </si>
  <si>
    <t>Ф-10-16-НК</t>
  </si>
  <si>
    <t>Ф-10-10-М</t>
  </si>
  <si>
    <t>ПС 110 кВ Костромовская</t>
  </si>
  <si>
    <t>ф. 6-1-2, 6-1-8, 6-2-2, 6-3-3, 6-4-2</t>
  </si>
  <si>
    <t>6-19, 6-17, 6-16, 6-15, 6-14, 6-13, 6-12, 6-10, 6-8, 6-7, 6-6, 6-5, 6-4, 6-3</t>
  </si>
  <si>
    <t>ООО "Шахта Спиридоновская"</t>
  </si>
  <si>
    <t>ООО "Шахта Костромовская"</t>
  </si>
  <si>
    <t>ПС 110 кВ Районная котельная</t>
  </si>
  <si>
    <t>ПС 110 кВ Томусинская</t>
  </si>
  <si>
    <t xml:space="preserve">ПС 35 кВ Угольная </t>
  </si>
  <si>
    <t>ПС 110 кВ Красногорская</t>
  </si>
  <si>
    <t>ПС 110 кВ Куреинская</t>
  </si>
  <si>
    <t>ЦРП 6 кВ ЦЭММ</t>
  </si>
  <si>
    <t>ООО "Производственно-торговая компания ДЕЛО"</t>
  </si>
  <si>
    <t>МУ "М-Песчанский СДК"</t>
  </si>
  <si>
    <t>ПС 35 кВ Колеульская</t>
  </si>
  <si>
    <t>Ф-10-14-П</t>
  </si>
  <si>
    <t>ГСУ СО Благов.спец. дом-интер</t>
  </si>
  <si>
    <t>ПС 35 кВ Благовещенская</t>
  </si>
  <si>
    <t>Ф-10-13-БЛ</t>
  </si>
  <si>
    <t>МУП Ижморский ЖКХ</t>
  </si>
  <si>
    <t>Ф-10-6-ПС</t>
  </si>
  <si>
    <t>МБУК "ЦНТиКДД"</t>
  </si>
  <si>
    <t>ПС 35 кВ Новотисульская</t>
  </si>
  <si>
    <t>Ф-10-9-И</t>
  </si>
  <si>
    <t>ООО "Мясной ряд"</t>
  </si>
  <si>
    <t>ПС 35 кВ Курсксмоленская</t>
  </si>
  <si>
    <t>Ф-10-10-У</t>
  </si>
  <si>
    <t>ООО "ЭСКК"</t>
  </si>
  <si>
    <t>Ф-10-3-А,Ф-10-11-А, Ф-10-6-С</t>
  </si>
  <si>
    <t>ОАО "Кемеровоспецстрой"</t>
  </si>
  <si>
    <t>АО "МариинскАвтодор"</t>
  </si>
  <si>
    <t>Ф-10-2-И</t>
  </si>
  <si>
    <t>ГБУ КО Листвянский психоневрологический интернат</t>
  </si>
  <si>
    <t>ПС 35 кВ Устьколбинская</t>
  </si>
  <si>
    <t>Ф-10-16-Л</t>
  </si>
  <si>
    <t>ФКУ ИК-1</t>
  </si>
  <si>
    <t>Ф 10-13-Р, Ф 10-7-Р</t>
  </si>
  <si>
    <t>ФБУ КП-3 ГУФСИН России по КО</t>
  </si>
  <si>
    <t>ПС 110 кВ Ивановская</t>
  </si>
  <si>
    <t>МКП ММР 'Ресурс"</t>
  </si>
  <si>
    <t xml:space="preserve">ПС 110 кВ 3704 км </t>
  </si>
  <si>
    <t>Ф-10-5-С</t>
  </si>
  <si>
    <t>МКОУ Туратская ООШ</t>
  </si>
  <si>
    <t xml:space="preserve">ПС 110 кВ Судженка </t>
  </si>
  <si>
    <t>Ф-10-7-Т</t>
  </si>
  <si>
    <t>Ф-6-6-К</t>
  </si>
  <si>
    <t>ООО Прогресс</t>
  </si>
  <si>
    <t>ПС 110 кВ Судженка</t>
  </si>
  <si>
    <t>Ф-10-1-У</t>
  </si>
  <si>
    <t>МКУК "Межпоселенческая централизованнаяклубная система"</t>
  </si>
  <si>
    <t>Ф-10-12-Г,Ф-10-8-РП</t>
  </si>
  <si>
    <t>ФКУ КП-3 ГУФСИН  по Кемеровской области</t>
  </si>
  <si>
    <t>Ф-10-9-Б</t>
  </si>
  <si>
    <t>Ф-10-1-В,Ф-10-7-КС</t>
  </si>
  <si>
    <t>ГБУ КО "Краснинский психоневрологический интернат"</t>
  </si>
  <si>
    <t>ПС 35 кВ Краснинская</t>
  </si>
  <si>
    <t>Ф-10-2-К</t>
  </si>
  <si>
    <t>ООО "Управляющая" ООО 'Промэнергосбыт'</t>
  </si>
  <si>
    <t>ПС 35 кВ Тарасовская</t>
  </si>
  <si>
    <t>Ф-10-9-КЛ</t>
  </si>
  <si>
    <t>ПС 110 кВ Падунская-тяговая</t>
  </si>
  <si>
    <t>ООО "Лебеди"</t>
  </si>
  <si>
    <t xml:space="preserve">ПС 110 кВ Промышленная-Сельская </t>
  </si>
  <si>
    <t>Ф-10-18-СК</t>
  </si>
  <si>
    <t>Сельскохозяйственная артель (колхоз) "Заря"</t>
  </si>
  <si>
    <t>Ф-10-1-Т</t>
  </si>
  <si>
    <t>ЗАО Ударник полей</t>
  </si>
  <si>
    <t>ПС 110 кВ Промышленная-Сельская</t>
  </si>
  <si>
    <t>Ф-10-6-Л, Ф-10-12-ПС, Ф-10-14-МК</t>
  </si>
  <si>
    <t>ООО "Дорожно-Строительная Передвижная Механизированная Колонна"</t>
  </si>
  <si>
    <t>ПС 110 кВ Егозово</t>
  </si>
  <si>
    <t>Ф-10-4-Ч</t>
  </si>
  <si>
    <t>МБОУ "Ленинуглёвская СОШ"</t>
  </si>
  <si>
    <t>Ф-10-3-В</t>
  </si>
  <si>
    <t>ПС 110 кВ Непрерывка</t>
  </si>
  <si>
    <t>ООО "ЭнергоКом"</t>
  </si>
  <si>
    <t xml:space="preserve">Ф-10-4-ШК </t>
  </si>
  <si>
    <t>ПС 110 кВ Промышленная</t>
  </si>
  <si>
    <t>ООО "Боровково"</t>
  </si>
  <si>
    <t>ф.10-12-ПС</t>
  </si>
  <si>
    <t>ООО "Аэродром Танай"</t>
  </si>
  <si>
    <t>ПС 35 кВ Прогресс</t>
  </si>
  <si>
    <t xml:space="preserve">Ф-10-17-М </t>
  </si>
  <si>
    <t>ООО "Тарасовское"</t>
  </si>
  <si>
    <t>Ф-10-6-А</t>
  </si>
  <si>
    <t>МБУ РКДК</t>
  </si>
  <si>
    <t>ПС 110 кВ Торьсма</t>
  </si>
  <si>
    <t>Ф-10-5-Б</t>
  </si>
  <si>
    <t>ООО "Колхоз "Победа"</t>
  </si>
  <si>
    <t>Ф-10-2-К,Ф-10-1-Т</t>
  </si>
  <si>
    <t>ООО "Сократ"</t>
  </si>
  <si>
    <t>ООО "Коммунальщик"</t>
  </si>
  <si>
    <t>ООО "СХК Алмаз"</t>
  </si>
  <si>
    <t>ф.10-7-КС</t>
  </si>
  <si>
    <t>ООО УК "Егозово"</t>
  </si>
  <si>
    <t>АО "Автодор"</t>
  </si>
  <si>
    <t>Ф-10-6-Л</t>
  </si>
  <si>
    <t>Ф-10-5-Б,Ф-10-4-Т,Ф-10-3-Т</t>
  </si>
  <si>
    <t>ф.10-1-В</t>
  </si>
  <si>
    <t>ООО "Перекресток Ойл"</t>
  </si>
  <si>
    <t>ООО "Сельхозагро-Сервис"</t>
  </si>
  <si>
    <t>ф.10-7-С</t>
  </si>
  <si>
    <t>ООО "Шанс"</t>
  </si>
  <si>
    <t>Ф 10-28-ТК, Ф 10-39-ТК, Ф 10-35-РП, Ф 10-43-ТК</t>
  </si>
  <si>
    <t>Ф 10-46-РП-6,  Ф 10-53-КТП-7</t>
  </si>
  <si>
    <t>ф.6-22-ПС 3, ф.6-16-З</t>
  </si>
  <si>
    <t>ф.6-24-ОЦ, ф.6-16-Г</t>
  </si>
  <si>
    <t>ПС 35 кВ Ясная Поляна</t>
  </si>
  <si>
    <t>Ф 10-20-Я, Ф 10-2-Ш, Ф 10-8-М</t>
  </si>
  <si>
    <t>Ф 10-3-Т</t>
  </si>
  <si>
    <t>ООО "ЭнергоКомпания"</t>
  </si>
  <si>
    <t>ПС 35 кВ Михайловская</t>
  </si>
  <si>
    <t>ф.10-12-И</t>
  </si>
  <si>
    <t>ф.6-12-В,  ф.6-8-В</t>
  </si>
  <si>
    <t>ООО Шахта "Киселевская"</t>
  </si>
  <si>
    <t>ф.6-35-П</t>
  </si>
  <si>
    <t>ООО "Чистая вода"</t>
  </si>
  <si>
    <t>Ф 6-15-ДЦ, Ф 6-24-ДЦ, Ф 6-20-ДГ</t>
  </si>
  <si>
    <t xml:space="preserve">ПС 110 кВ Тутальская </t>
  </si>
  <si>
    <t>ООО "МОСТ"</t>
  </si>
  <si>
    <t>Ф-10-6-П</t>
  </si>
  <si>
    <t>ПС 35 кВ Колмогоровская</t>
  </si>
  <si>
    <t>Ф-10-0-Т</t>
  </si>
  <si>
    <t>ПС 110 кВ Пихтач</t>
  </si>
  <si>
    <t>ПС 110 кВ Хопкино</t>
  </si>
  <si>
    <t>Ф-10-7-Я</t>
  </si>
  <si>
    <t>МКУ "Комитет по благоустройству"</t>
  </si>
  <si>
    <t>ПС 35 кВ Красносельская</t>
  </si>
  <si>
    <t>Ф-10-14-С</t>
  </si>
  <si>
    <t>ООО Стройтехнология</t>
  </si>
  <si>
    <t>ПС 110 кВ Анжерская</t>
  </si>
  <si>
    <t xml:space="preserve">\ Ф 6-19-АД </t>
  </si>
  <si>
    <t>Ф 10-24-Ш,Ф 10-31-Ш</t>
  </si>
  <si>
    <t>Ф 10-4-Н2, Ф.10-13-Н2, ф.10-14-Н1, ф.10-11-БУ6, Ф.10-6-БУ2, Ф.10-5-ВОС, Ф.10-24-К, ф.10-12-ВОС, Ф.10-17-К, Ф.10-3-Н</t>
  </si>
  <si>
    <t>Ф-10-3-ТК, Ф-10-9-ТК, Ф-10-5-ТК,Ф-10-8-ТК</t>
  </si>
  <si>
    <t>Ф 6-210-КТП</t>
  </si>
  <si>
    <t>ООО "Инвест-Углесбыт"</t>
  </si>
  <si>
    <t>ф.6-36-П</t>
  </si>
  <si>
    <t>ООО "Сибирь- Энерго"</t>
  </si>
  <si>
    <t>ф.10-18-РП, ф.10-3-13</t>
  </si>
  <si>
    <t>ООО "Горэкс-светотехника"</t>
  </si>
  <si>
    <t>ф.6-25-З</t>
  </si>
  <si>
    <t>ПС 35 кВ Энергоюбилейная</t>
  </si>
  <si>
    <t>Заместитель директора по техническим вопросам - 
главный инженер филиала ПАО «Россети Сибирь» - «Кузбассэнерго-РЭС»</t>
  </si>
  <si>
    <t>С.Г. Тараданов</t>
  </si>
  <si>
    <t>по филиалу ПАО «Россети Сибирь» - «Кузбассэнерго-РЭС» на территории Кемеровской области</t>
  </si>
  <si>
    <t>Величина потребления электрической мощности потребителей, указанная в графике, определена для условий прохождения максимума нагрузок при среднесуточных температурах наружного воздуха, соответствующих температуре наиболее холодной пятидневки с обеспеченностью 0,92 (-39°С).</t>
  </si>
  <si>
    <t>ограничения режима потребления электрической энергии на 2024/2025 гг.</t>
  </si>
  <si>
    <t>АО "Знамя" - котельная (котёл №1, 2)</t>
  </si>
  <si>
    <t>МУП "МТСК", МУП "Междуреченский Водоканал", ГБУЗ КО МГБ, МБДОУ "Детский сад № 23, МБОУ "Школа № 4", МБОУ "Школа № 7"</t>
  </si>
  <si>
    <t>ПС 35 кВ Нагорная</t>
  </si>
  <si>
    <t>МУП "МТСК", МУП "Междуреченский Водоканал, МБДОУ "Детский сад № 2, МБОУ "Школа № 7"</t>
  </si>
  <si>
    <t>ПС 110 кВ ЦОФ Сибирь</t>
  </si>
  <si>
    <t>ПС 110 кВ Северный Борт</t>
  </si>
  <si>
    <t>ПС 110 кВ Стройбаза</t>
  </si>
  <si>
    <t>ПС 110 кВ Талдинская</t>
  </si>
  <si>
    <t>ПС 35 кВ  Восточная</t>
  </si>
  <si>
    <t>ПС 35 кВ Курегешская</t>
  </si>
  <si>
    <t>ПС 35 кВ Листвянская</t>
  </si>
  <si>
    <t>ООО "ТалТэк"</t>
  </si>
  <si>
    <t>ООО "Ресурс"</t>
  </si>
  <si>
    <t>ООО "Промугольсервис"</t>
  </si>
  <si>
    <t>АО "Шахтоуправление "Талдинское-Южное"</t>
  </si>
  <si>
    <t>АО "Миратэкс Групп"</t>
  </si>
  <si>
    <t>ООО "Талдинское ПТУ"</t>
  </si>
  <si>
    <t>Шахта "Кушеяковская"</t>
  </si>
  <si>
    <t>ООО "Сибэнергоуголь"</t>
  </si>
  <si>
    <t>ПС 110 кВ Убинская</t>
  </si>
  <si>
    <t>ТП-8 0,4кВ АВ "котёл №1, 2"</t>
  </si>
  <si>
    <t>ф-р №6-16Г,  ф-р №6-22РУ</t>
  </si>
  <si>
    <t xml:space="preserve"> ф.7,10</t>
  </si>
  <si>
    <t>Ф.21</t>
  </si>
  <si>
    <t>Ф-10-7-Ч</t>
  </si>
  <si>
    <t>Ф-10-4-П, ф.10-6-П</t>
  </si>
  <si>
    <t>ООО Окуневская ферма</t>
  </si>
  <si>
    <t>ГБУЗ ПРБ Промышленновская районная больница</t>
  </si>
  <si>
    <t>МБУ "Клубная система Яшкинского района"</t>
  </si>
  <si>
    <t>ООО Шахта "Инская"</t>
  </si>
  <si>
    <t>ф.6-30-ПС, ф.6-8-ШС</t>
  </si>
  <si>
    <t>Фидер 6-2Ш</t>
  </si>
  <si>
    <t>ПС 110 кВ №30 Кедровская</t>
  </si>
  <si>
    <t>Ф.6-30-39, Ф.6-30-14</t>
  </si>
  <si>
    <t>Ф.6-41-5, Ф.6-41-21, Ф.6-41-20</t>
  </si>
  <si>
    <t>ПС 35 кВ 9-ый Пласт; 
№3 Сартаковская; 
ПС 35 кВ Сартаковская № 3П, 
№50 Старопестеревская,
ПС 110 кВ №32 Караканская</t>
  </si>
  <si>
    <t>Ф.6-6-11, Ф.6-6-18.
Ф.6-3-22
Ф.6-3П-5П, Ф.6-3П-7П
Ф.6-50-18
Ф.6-32-9, Ф.6-32-10,Ф.6-32-14, Ф.6-32-19,Ф.6-32-22</t>
  </si>
  <si>
    <t>Ф6-10-ОФ, Ф6-17-ОФ;
АВ0,4 В-Т1-2500, АВ0,4 В-Т2-2500,
Ф6-9-ОФ, Ф6-10-ОФ</t>
  </si>
  <si>
    <t xml:space="preserve">ПС 110 кВ №404 Магистральная, ПС 35 кВ №401 Сычевская; </t>
  </si>
  <si>
    <t>№32 Лог Широкий; №52 Юго-Западный вент. ствол ш. 7 Ноября</t>
  </si>
  <si>
    <t>ф.6-44-ПРОХ (ф.6-49-ПРОХ), ф.6-40-ЛАВА (ф.6-43-ЛАВА), ф.6-36-КНС (ф.6-47-КНС); 6-29-ЛАВА (6-36-ЛАВА), Ф6-10-ВЕНТ (Ф6-13-ВЕНТ)</t>
  </si>
  <si>
    <t>ф.6-3-ЛШ, 6-8-ЛШ; 
ф.6-5-ЛАВА, 6-6-ЛАВА</t>
  </si>
  <si>
    <t>ООО "Сиб-Дамель"</t>
  </si>
  <si>
    <t>ПС 6 кВ №820 (от ПС-3 "ш. Кирова" 35/6)</t>
  </si>
  <si>
    <t>1 и 2 секции-0,4</t>
  </si>
  <si>
    <t>АО "СУЭК-Кузбасс" ПЕ Производственно-транспортое управление</t>
  </si>
  <si>
    <t>Ф6-5-ДЕПО, АВ 123, АВ 213</t>
  </si>
  <si>
    <t>ООО "Завод Красный Октябрь"</t>
  </si>
  <si>
    <t>АО "УПиР"</t>
  </si>
  <si>
    <t>ООО "Полысаевский Дорстрой"</t>
  </si>
  <si>
    <t>Ф6-5-З</t>
  </si>
  <si>
    <t>ПС 35 кВ №1 Городская</t>
  </si>
  <si>
    <t xml:space="preserve">ТП-803 "УПиР" 6/0,4 от ф.6-34-ЖБИ </t>
  </si>
  <si>
    <t xml:space="preserve">ТП-809 "Асф. завод" 6/0,4 от ф.6-34-ЖБИ </t>
  </si>
  <si>
    <t>ООО "Химпром"</t>
  </si>
  <si>
    <t>ф.14</t>
  </si>
  <si>
    <t>ПС 110 кВ Юрга-2,  ПС 35 кВ Предкомбинат, ПС 110 кВ Шахтер, ПС 110 кВ Разъезд 31 км, ПС 110 кВ Разъезд 54 км, ПС 110 кВ Разъезд 79 км, ПС 110 кВ Топки тяговая, ПС 110 кВ Нацмен, ПС 110 кВ 157 км, ПС 110 кВ Раскатиха, ПС 110 кВ Буреничево , ПС 6 кВ Забойщик, ПС 110 кВ Барзас, ПС 110 кВ Кайгур, ПС 110 кВ Думный, ПС 110 кВ Челы</t>
  </si>
  <si>
    <t>ф.3</t>
  </si>
  <si>
    <t>ПС 110 кВ Ускат, ПС 35 кВ Терентьевская тяговая,ПС 110 кВ Углерод, ПС 110 кВ Ерунаково тяговая, ПС 110 кВ Карлык, ПС 110 кВ Полосухино, ПС 10 кВ Новокузнецк-Северный, ПС 110 кВ Междуреченск тяговая, ПС 110 кВ Новокузнецк-Сортировочный, ПС 110 кВ Тальжино, ПС 110 кВ Кузедеево, ПС 110 кВ Алгаин, ПС 110 кВ Калары-Тяговая, ПС 110 кВ Чугунаш, ПС 35 кВ Мыски Тяговая, ПС 110 кВ Спиченково, ПС 110 кВ Ахпун, ПС 110 кВ 381 км, ПС 110  кВ Абагур-тяговая</t>
  </si>
  <si>
    <t>ПС 110 кВ Промышленная, ПС 110 кВ Егозово, ПС 35 кВ Проектная Тяговая,  ПС 35кВ Белово тяговая, ПС 220 кВ Артышка-2 тяговая, ПС 35 кВ Бускускан тяговая, ПС 110 кВ Дуброво, ПС 35 кВ Трудармейская, ПС 35 кВ Красный Камень, ПС 35 кВ Киселевск Тяговая, ПС 110 кВ Черкасов Камень</t>
  </si>
  <si>
    <t>Ф1-ПЭ, Ф2-ПЭ; Ф1-ПЭ, Ф2-ПЭ</t>
  </si>
  <si>
    <t>ПС 110 кВ Тайга, ПС 110 кВ Тутальская, ПС 110 кВ Литвиново, ПС 110 кВ Хопкино, ПС 110 кВ Пихтач</t>
  </si>
  <si>
    <t>15,20,23,25,26,29,32,33,34,35,38,40</t>
  </si>
  <si>
    <t>16,19,27,28</t>
  </si>
  <si>
    <t>33(ТП 6/0,4),35(ТП 6/0,4),32(ТП 6/0,4),38(ТП 6/0,4),40(ТП 6/0,4)</t>
  </si>
  <si>
    <t>22,26,33,35</t>
  </si>
  <si>
    <t>3,4,5,6,7,8,9,10,15,16</t>
  </si>
  <si>
    <t>8-п,9-п</t>
  </si>
  <si>
    <t>5-г,12-г,18-г,21-г,27-г</t>
  </si>
  <si>
    <t>1,2,3,4,5,6,7,8</t>
  </si>
  <si>
    <t>6-п,22-п</t>
  </si>
  <si>
    <t>8,14,17</t>
  </si>
  <si>
    <t>1,2,3</t>
  </si>
  <si>
    <t>1,2,3,4,5,6,7,8,9,10,11,12,13,15,16,17,18,19,20,21,22,23,25,27,28,30,32,33,38,39,40,41,42,43,44,45,46,47,48</t>
  </si>
  <si>
    <t>7(ТП-320 кВА )</t>
  </si>
  <si>
    <t>7(ТП-6), 8(ТП №4)</t>
  </si>
  <si>
    <t>1-5,27-34,36-39</t>
  </si>
  <si>
    <t>1,2,3,6,7,8,9,10,11,12,13,16,17,18,19,20,21,24,25,26,27,28,29</t>
  </si>
  <si>
    <t>ПС 35 кВ ГМЗ</t>
  </si>
  <si>
    <t>Б-16,Б-17,Город-1,Город-2,Город-3,Город-4 ,Город-5,ЦМИ-1,ЦМИ-2,Термическая-1, Термическая-2</t>
  </si>
  <si>
    <t>ТУ ГРЭС-ЦОФ-1, ТУ ГРЭС-ЦОФ-2 (отходящие КЛ-0,4 кВ фидеров №1,2,3 РП (котельная))</t>
  </si>
  <si>
    <t>6-с(ТП-81,ТП-82)</t>
  </si>
  <si>
    <t>7(ЯКНО 6(10)У1)</t>
  </si>
  <si>
    <t>10,11,17,18</t>
  </si>
  <si>
    <t>5,8,9(КТП-400 6/0,4 кВ)</t>
  </si>
  <si>
    <t>13(ТП-9,ТП-60), 22(ТП-59,ТП-100)</t>
  </si>
  <si>
    <t>6(Якно 10-У3)</t>
  </si>
  <si>
    <t>5,6,13,16,19,20,23,24</t>
  </si>
  <si>
    <t>111,112,113</t>
  </si>
  <si>
    <t>2,6,14,17</t>
  </si>
  <si>
    <t>ПАО "Южный Кузбасс" -ОФ" Томусинская"</t>
  </si>
  <si>
    <t>ПАО "Южный Кузбасс"-ЦОФ "Сибирь"</t>
  </si>
  <si>
    <t>ООО "Ресурс"(в т.ч.ООО "Разрез Южный")</t>
  </si>
  <si>
    <t>ООО "Гурьевск-Сталь"</t>
  </si>
  <si>
    <t>ПС 35 кВ Октябрьская</t>
  </si>
  <si>
    <t xml:space="preserve">ЦРП 6 кВ РМЗ от ф.6-14Р ПС 220 кВ Междуреченская </t>
  </si>
  <si>
    <t xml:space="preserve">ОАО  ЦОФ  Абашевская </t>
  </si>
  <si>
    <t>ПС 110 кВ Ново-Байдаевская</t>
  </si>
  <si>
    <t>ф. 6-5-Ф, ф. 6-28-Ф</t>
  </si>
  <si>
    <t>ООО "Шахта Юбилейная"</t>
  </si>
  <si>
    <t>Ф.6-10-Г3</t>
  </si>
  <si>
    <t>ПС 110 кВ Ширпотреб</t>
  </si>
  <si>
    <t>ПС 110 кВ Ульяновская</t>
  </si>
  <si>
    <t>ПС 110 кВ Обогатительная</t>
  </si>
  <si>
    <t>ООО "Шахта "Юбилейная" Магистральные ленточные конвейера</t>
  </si>
  <si>
    <t>Красноярская железная дорога - Филиал ОАО "РЖД"</t>
  </si>
  <si>
    <t>ПС 110 кВ Чеболсинская</t>
  </si>
  <si>
    <t>АО "Разрез "Шестаки"</t>
  </si>
  <si>
    <t>ЗАО "Шахта Салек"</t>
  </si>
  <si>
    <t>ООО "ОФ "Прокопьевскуголь"</t>
  </si>
  <si>
    <t xml:space="preserve">ПС 110 кВ Ширпотреб, ПС 110 кВ Опорная-6, ПС 110 кВ Опорная-3 </t>
  </si>
  <si>
    <t>ПС 110 кВ Шерегешская, ПС 35 кВ Шерегеш-3</t>
  </si>
  <si>
    <t>ТП-1 АВ 0,4кВ "зд.4", АВ 0,4кВ "зд.11", АВ 0,4кВ "Депо ЖДЦ"
ТП-5 АВ 0,4кВ "Зд.105", АВ 0,4кВ "Зд.30", АВ 0,4кВ "Зд.9", АВ 0,4кВ "Зд.103/112", АВ 0,4кВ "Зд.71"
ТП-14 АВ 0,4кВ "Зд.100", АВ 0,4кВ "Зд. 203", АВ 0,4кВ "Зд. 201", АВ 0,4кВ "Зд. 204", АВ 0,4кВ "Зд. 205", АВ 0,4кВ "Зд. 208"</t>
  </si>
  <si>
    <t>ЗРУ-6 кВ яч.№24 либо яч. №15
ЗРУ1-6 кВ яч. №6; яч. №14; яч. №8; яч. №16</t>
  </si>
  <si>
    <t>ЯЧ. №2 "Мех цех"
ЯЧ. №112 "Скиповой подъем"
ЯЧ. №216 "Скиповой подъем"
ЯЧ. № 19 "Конвейерный уклон", ЯЧ. № 4</t>
  </si>
  <si>
    <t>Трансформатор 26-02 (яч. 7, ЗРУ-35 кВ на ПС 110 кВ Химпром)
Трансформатор 26-04 (яч. 11 ЗРУ-35 кВ на ПС 110 кВ Химпром)</t>
  </si>
  <si>
    <t>ф.6-4 РУ6-3 (1 сек.), ф.6-18 РУ6-1 (2 сек.)</t>
  </si>
  <si>
    <t>Ф.6-3, Ф.6-6, Ф.6-11</t>
  </si>
  <si>
    <t>ПС 110 кВ Товарищ
ПС 110 кВ Гусинская</t>
  </si>
  <si>
    <t>ф .6-9, ф.6-14
ф. 6-5, ф. 6-13, ф. 6-14</t>
  </si>
  <si>
    <t>ПС 110 кВ Мариинская НПС, 
ПС 110 кВ Анжерская НПС</t>
  </si>
  <si>
    <t>Шины ГРУ 6 кВ НК ТЭЦ
Шины ЗРУ-110 кВ НК ТЭЦ</t>
  </si>
  <si>
    <t xml:space="preserve">Шины ГРУ 6 кВ
Шины ЗРУ-110 кВ </t>
  </si>
  <si>
    <t>ф.3-5, ф.4-6, ф.4-2, ф.3-2, ф.3-7, ф.4-8</t>
  </si>
  <si>
    <t>ф.3-3, ф.3-4, ф.4-3, ф.4-4, ф.4-8</t>
  </si>
  <si>
    <t>ПС 110 кВ Мариинск
ПС 110 кВ Тяжин</t>
  </si>
  <si>
    <t>Фидер 27,5 кВ № 1
Фидер 27,5 кВ № 5</t>
  </si>
  <si>
    <t>ПС 110 кВ Красногорская
ПС 35 кВ Таежная
ПС 35 кВ Узунгольская
ПС 35 кВ Сортировочная
ПС 35 кВ Кийзакская
ЦРП 6 кВ Томусинского</t>
  </si>
  <si>
    <t>2,4,5,7,12
4,5,7,8,10
1,2,9,11,12,14,15,16
1,2,3,4,5,6,8,10,12,14
1,9,10,12,13,16,18
3,13</t>
  </si>
  <si>
    <t>ПС 110 кВ Томская
ПС 35 кВ Узунгольская
ПС 35 кВ Сибиргинская-1
ПС 35 кВ Высотная
ПС 110 кВ Карьерная</t>
  </si>
  <si>
    <t>13-о,18-о
3,4,5,6
1,4,5,10,12,16
1,4,5,6,8,10
6-к,7-ю,15-с</t>
  </si>
  <si>
    <t>ПС 35 кВ Копшагольская
ПС 35 кВ Коксовая</t>
  </si>
  <si>
    <t>5,9,10
1,3,4,6</t>
  </si>
  <si>
    <t>ПС 35 кВ Копшагольская
ПС 110 кВ Куреинская</t>
  </si>
  <si>
    <t>1,2,3,4,11,12,13,14
2,4,5,7,8,9,11,16,18,20</t>
  </si>
  <si>
    <t>ПС 35 кВ Пойменная
ПС 35 кВ Табаласская
ЦРП 6 кВ Сибиргинского</t>
  </si>
  <si>
    <t>1,2,3,6,8,10
1,2,3,4,5,6
4,5,6,10,11,15,19</t>
  </si>
  <si>
    <t>ПС 110 кВ Талдинская
ПС 35 кВ Центральная
ПС 35 кВ  Восточная
ПС 110 кВ Казанковская
ПС 6 кВ ЦРП Талдинского</t>
  </si>
  <si>
    <t>13,17,19,20,22
9,10,11,12
2,3,4,5,6,7,8
12,3,4,5,6,7,8,10
1,3,5,7,10,2,4,8,12</t>
  </si>
  <si>
    <t>АО "УК "Сила Сибири"</t>
  </si>
  <si>
    <t>ПС-2 35 кВ ш.Октябрьская
ПС 35 кВ Спутник
ПС 110 кВ Заречная-Новая</t>
  </si>
  <si>
    <t>Ф6-5-ТК, Ф6-12-ТК, Ф6-7-НС, Ф6-31-В, Ф6-8-НС
6-24, 6-3, 6-17
6-4-4, 6-3-4, 6-4-2, 6-2-3</t>
  </si>
  <si>
    <t xml:space="preserve">ПС 110 кВ Распадская-1
ПС 110 кВ Распадская-2 
ЦРП 6 кВ блок №3
ЦРП 6 кВ блок №5
ПС 110 кВ Распадская-3 </t>
  </si>
  <si>
    <t>2,21,17,24,31,36
2,4,6,8,20,24,26,34,36,38,40,42,15,17,19,25,27,29, 31,33,35,37,39
6,15,16,17,20,21,22
9,28
24,25,26,27,29,30,9,10,21,22,23</t>
  </si>
  <si>
    <t>ПС 35 кВ Болотная
ЦРП 6 кВ блок №5</t>
  </si>
  <si>
    <t>10,13
13,6,15,17,18</t>
  </si>
  <si>
    <t>ПС 35 кВ Клетевая
ПС 110 кВ Томусинская</t>
  </si>
  <si>
    <t>1,2,4,5,6,7,8,9,10,11,15,16,18,19,20,21,22,24
5,21,22,23,26,27,28,29,30,31,32,33,34,35,36,38, 39,40</t>
  </si>
  <si>
    <t>ПС 110 кВ Ерунаковская, ПС 110 кВ Есаульская</t>
  </si>
  <si>
    <t>ЯЧ. № 37 ТП-105, СНТ "Первомаец", ЯЧ. № 13, 20 ТП-102 "Компрессорная", ЯЧ. № 26, 27 ТП-101.   КРУВ-6№1,2;  ЯЧ. № 36</t>
  </si>
  <si>
    <t>ПАО "ЮК ГРЭС" (котельная  ЦОФ "Кузбасская")</t>
  </si>
  <si>
    <t>ПАО "ЮК ГРЭС"(ПАО "Южный Кузбасс"котельная автобазы)</t>
  </si>
  <si>
    <t>ПАО "ЮК ГРЭС" (котельная ЦОФ "Сибирь")</t>
  </si>
  <si>
    <t>Новосибирское РНУ - филиал АО "Транснефть - Западная Сибирь"</t>
  </si>
  <si>
    <t xml:space="preserve"> РП 6кВ "Техкомплекс" от ПС 35/6 "Березовская-Новая"</t>
  </si>
  <si>
    <t>ПС 35 кВ "Первомайская"
РП-6 "72 бр-г" от ф.6-22 от ПС 35/6 "Первомайская", РПП-6 "72 насосная" от ф.6-36 от ПС 35/6 "Первомайская"</t>
  </si>
  <si>
    <t>ООО "Шахта им. С.Д. Тихова"</t>
  </si>
  <si>
    <t>ПАО "ЦОФ "Берёзовская"</t>
  </si>
  <si>
    <t>ПАО "Южный Кузбасс" - ОФ"Красногорская"</t>
  </si>
  <si>
    <t>АО "ЕВРАЗ ЗСМК" Шахта Шерегешская</t>
  </si>
  <si>
    <t>АО "ЕВРАЗ ЗСМК" Шахта Таштагольская</t>
  </si>
  <si>
    <t>АО "ЕВРАЗ ЗСМК" Шахта Казская</t>
  </si>
  <si>
    <t>АО "Распадская" (Шахта)</t>
  </si>
  <si>
    <t>ПАО "Южный Кузбасс"-Шахта им. В.И.Ленина</t>
  </si>
  <si>
    <t>ПАО "Южный Кузбасс" - Шахта"Ольжерасская"</t>
  </si>
  <si>
    <t>ПАО "Южный Кузбасс"- Шахта"Сибиргинская"</t>
  </si>
  <si>
    <t>АО "СУЭК-Кузбасс"-Шахта "Талдинская Западная-2"</t>
  </si>
  <si>
    <t>ООО "Шахта №12"</t>
  </si>
  <si>
    <t>ПАО "Южный Кузбасс"- Разрез "Ольжерасский"</t>
  </si>
  <si>
    <t>ПАО "Южный Кузбасс" - Разрез"Красногорский"</t>
  </si>
  <si>
    <t>ПАО "Южный Кузбасс" - Разрез"Сибиргинский"</t>
  </si>
  <si>
    <t>ПАО "Южный Кузбасс" -Разрез"Томусинский"</t>
  </si>
  <si>
    <t>ПАО "Южный Кузбасс" -Разрез"Сибиргинский"</t>
  </si>
  <si>
    <t>ПАО "ЮК ГРЭС" (котельная Разреза"Сибиргинский")</t>
  </si>
  <si>
    <t>ПАО "ЮК ГРЭС"(котельная Разреза "Красногорский")</t>
  </si>
  <si>
    <t>ОАО "Кузбассэлектро"-Разрез "Талдинский"</t>
  </si>
  <si>
    <t>АО "УК "КузбассРазрезуголь"</t>
  </si>
  <si>
    <t>ЗАО "Прокопьевский угольный Разрез"</t>
  </si>
  <si>
    <t>ПАО "ЮК ГРЭС" (котельная Шахты им. В.И.Ленина)</t>
  </si>
  <si>
    <t>ПАО "Южный Кузбасс" - Разрез"Томусинский"</t>
  </si>
  <si>
    <t>Красноярская дирекция по энергообеспечению Филиала ОАО "РЖД" Трансэнерго</t>
  </si>
  <si>
    <t>Западно-Сибирская дирекция по энергообеспечению Филиала ОАО "РЖД" Трансэнерго</t>
  </si>
  <si>
    <t>Западно-Сибирская железная дорога - Филиал ОАО "РЖД" (Новокузнецкая ДЭС)</t>
  </si>
  <si>
    <t>Западно-Сибирская железная дорога - Филиал ОАО "РЖД" (Кемеровская ДЭС)</t>
  </si>
  <si>
    <t>Западно-Сибирская железная дорога - Филиал ОАО "РЖД" (Беловскаяя ДЭС)</t>
  </si>
  <si>
    <t>Западно-Сибирская железная дорога - Филиал ОАО "РЖД" 
(Инская ДЭС)</t>
  </si>
  <si>
    <t>Западно-Сибирская железная дорога - Филиал ОАО "РЖД" 
(Тайгинская ДЭС)</t>
  </si>
  <si>
    <t>Потребители, обслуживаемые ООО "Горэлектросеть", 
в соответствии с расшифровкой, приведенной в приложении № 5</t>
  </si>
  <si>
    <t>Потребители, обслуживаемые ОАО "СКЭК", 
в соответствии с расшифровкой, приведенной в приложении № 4</t>
  </si>
  <si>
    <t>Потребители, обслуживаемые ООО "КЭнК", 
в соответствии с расшифровкой, приведенной в приложении № 1</t>
  </si>
  <si>
    <t>Потребители, обслуживаемые ООО "ЭнергоПаритет", 
в соответствии с расшифровкой, приведенной в приложении № 2</t>
  </si>
  <si>
    <t>АО "ЕВРАЗ ЗСМК" площадка строительного проката; ООО"Окси Сервис"; ИП Кучеренко; ООО "КузнецкЛАЗсервис"; ГСК "Строитель-3"</t>
  </si>
  <si>
    <t>ГАУК КО "Историко-культурный и природный музей-заповедник "Томская Писаница"</t>
  </si>
  <si>
    <t>МАДОУ "Детский сад № 8"Полянка" Яшкинского муниципального района"</t>
  </si>
  <si>
    <t>МБООУ "Саломатовская основная общеобразовательная школа Яшкинского муниципального</t>
  </si>
  <si>
    <t>МБОУ "Таловская средняя общеобразовательная школа Яшкинского муниципального района"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</si>
</sst>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р_._-;\-* #,##0.00_р_._-;_-* &quot;-&quot;??_р_._-;_-@_-"/>
  </numFmts>
  <fonts count="29" x14ac:knownFonts="1">
    <font>
      <sz val="10"/>
      <name val="Arial Cyr"/>
      <charset val="204"/>
    </font>
    <font>
      <sz val="10"/>
      <name val="Arial Cyr"/>
      <charset val="204"/>
    </font>
    <font>
      <sz val="10"/>
      <name val="Arial"/>
      <family val="2"/>
      <charset val="204"/>
    </font>
    <font>
      <sz val="10"/>
      <name val="Arial"/>
      <family val="2"/>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10"/>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11"/>
      <color indexed="8"/>
      <name val="Calibri"/>
      <family val="2"/>
      <charset val="204"/>
    </font>
    <font>
      <b/>
      <sz val="11"/>
      <color indexed="9"/>
      <name val="Calibri"/>
      <family val="2"/>
      <charset val="204"/>
    </font>
    <font>
      <b/>
      <sz val="18"/>
      <color indexed="62"/>
      <name val="Cambria"/>
      <family val="2"/>
      <charset val="204"/>
    </font>
    <font>
      <sz val="11"/>
      <color indexed="19"/>
      <name val="Calibri"/>
      <family val="2"/>
      <charset val="204"/>
    </font>
    <font>
      <sz val="11"/>
      <color indexed="20"/>
      <name val="Calibri"/>
      <family val="2"/>
      <charset val="204"/>
    </font>
    <font>
      <i/>
      <sz val="11"/>
      <color indexed="23"/>
      <name val="Calibri"/>
      <family val="2"/>
      <charset val="204"/>
    </font>
    <font>
      <sz val="11"/>
      <color indexed="10"/>
      <name val="Calibri"/>
      <family val="2"/>
      <charset val="204"/>
    </font>
    <font>
      <sz val="11"/>
      <color indexed="17"/>
      <name val="Calibri"/>
      <family val="2"/>
      <charset val="204"/>
    </font>
    <font>
      <sz val="10"/>
      <name val="Times New Roman"/>
      <family val="1"/>
      <charset val="204"/>
    </font>
    <font>
      <sz val="10"/>
      <color theme="1"/>
      <name val="Times New Roman"/>
      <family val="1"/>
      <charset val="204"/>
    </font>
    <font>
      <b/>
      <sz val="10"/>
      <color theme="1"/>
      <name val="Times New Roman"/>
      <family val="1"/>
      <charset val="204"/>
    </font>
    <font>
      <b/>
      <sz val="10"/>
      <name val="Times New Roman"/>
      <family val="1"/>
      <charset val="204"/>
    </font>
    <font>
      <sz val="9"/>
      <name val="Times New Roman"/>
      <family val="1"/>
      <charset val="204"/>
    </font>
    <font>
      <b/>
      <sz val="16"/>
      <color theme="1"/>
      <name val="Times New Roman"/>
      <family val="1"/>
      <charset val="204"/>
    </font>
    <font>
      <b/>
      <sz val="12"/>
      <name val="Times New Roman"/>
      <family val="1"/>
      <charset val="204"/>
    </font>
    <font>
      <sz val="12"/>
      <name val="Times New Roman"/>
      <family val="1"/>
      <charset val="204"/>
    </font>
    <font>
      <b/>
      <sz val="16"/>
      <name val="Times New Roman"/>
      <family val="1"/>
      <charset val="204"/>
    </font>
  </fonts>
  <fills count="18">
    <fill>
      <patternFill patternType="none"/>
    </fill>
    <fill>
      <patternFill patternType="gray125"/>
    </fill>
    <fill>
      <patternFill patternType="solid">
        <fgColor indexed="45"/>
      </patternFill>
    </fill>
    <fill>
      <patternFill patternType="solid">
        <fgColor indexed="46"/>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9"/>
      </patternFill>
    </fill>
    <fill>
      <patternFill patternType="solid">
        <fgColor indexed="55"/>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9">
    <xf numFmtId="0" fontId="0" fillId="0" borderId="0"/>
    <xf numFmtId="0" fontId="2" fillId="0" borderId="0"/>
    <xf numFmtId="0" fontId="2" fillId="0" borderId="0"/>
    <xf numFmtId="164" fontId="1" fillId="0" borderId="0" applyFont="0" applyFill="0" applyBorder="0" applyAlignment="0" applyProtection="0"/>
    <xf numFmtId="0" fontId="3" fillId="0" borderId="0"/>
    <xf numFmtId="9" fontId="3" fillId="0" borderId="0" applyFont="0" applyFill="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6" borderId="0" applyNumberFormat="0" applyBorder="0" applyAlignment="0" applyProtection="0"/>
    <xf numFmtId="0" fontId="4" fillId="8" borderId="0" applyNumberFormat="0" applyBorder="0" applyAlignment="0" applyProtection="0"/>
    <xf numFmtId="0" fontId="4" fillId="5" borderId="0" applyNumberFormat="0" applyBorder="0" applyAlignment="0" applyProtection="0"/>
    <xf numFmtId="0" fontId="4" fillId="9" borderId="0" applyNumberFormat="0" applyBorder="0" applyAlignment="0" applyProtection="0"/>
    <xf numFmtId="0" fontId="4" fillId="2" borderId="0" applyNumberFormat="0" applyBorder="0" applyAlignment="0" applyProtection="0"/>
    <xf numFmtId="0" fontId="4" fillId="8" borderId="0" applyNumberFormat="0" applyBorder="0" applyAlignment="0" applyProtection="0"/>
    <xf numFmtId="0" fontId="4" fillId="6"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2" borderId="0" applyNumberFormat="0" applyBorder="0" applyAlignment="0" applyProtection="0"/>
    <xf numFmtId="0" fontId="5" fillId="8" borderId="0" applyNumberFormat="0" applyBorder="0" applyAlignment="0" applyProtection="0"/>
    <xf numFmtId="0" fontId="5" fillId="5" borderId="0" applyNumberFormat="0" applyBorder="0" applyAlignment="0" applyProtection="0"/>
    <xf numFmtId="0" fontId="5" fillId="12"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9" borderId="3" applyNumberFormat="0" applyAlignment="0" applyProtection="0"/>
    <xf numFmtId="0" fontId="7" fillId="16" borderId="4" applyNumberFormat="0" applyAlignment="0" applyProtection="0"/>
    <xf numFmtId="0" fontId="8" fillId="16" borderId="3" applyNumberFormat="0" applyAlignment="0" applyProtection="0"/>
    <xf numFmtId="0" fontId="9" fillId="0" borderId="5" applyNumberFormat="0" applyFill="0" applyAlignment="0" applyProtection="0"/>
    <xf numFmtId="0" fontId="10" fillId="0" borderId="6"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12" fillId="0" borderId="8" applyNumberFormat="0" applyFill="0" applyAlignment="0" applyProtection="0"/>
    <xf numFmtId="0" fontId="13" fillId="17" borderId="9" applyNumberFormat="0" applyAlignment="0" applyProtection="0"/>
    <xf numFmtId="0" fontId="14" fillId="0" borderId="0" applyNumberFormat="0" applyFill="0" applyBorder="0" applyAlignment="0" applyProtection="0"/>
    <xf numFmtId="0" fontId="15" fillId="9" borderId="0" applyNumberFormat="0" applyBorder="0" applyAlignment="0" applyProtection="0"/>
    <xf numFmtId="0" fontId="16" fillId="3" borderId="0" applyNumberFormat="0" applyBorder="0" applyAlignment="0" applyProtection="0"/>
    <xf numFmtId="0" fontId="17" fillId="0" borderId="0" applyNumberFormat="0" applyFill="0" applyBorder="0" applyAlignment="0" applyProtection="0"/>
    <xf numFmtId="0" fontId="1" fillId="6" borderId="10" applyNumberFormat="0" applyFont="0" applyAlignment="0" applyProtection="0"/>
    <xf numFmtId="0" fontId="18" fillId="0" borderId="11" applyNumberFormat="0" applyFill="0" applyAlignment="0" applyProtection="0"/>
    <xf numFmtId="0" fontId="18" fillId="0" borderId="0" applyNumberFormat="0" applyFill="0" applyBorder="0" applyAlignment="0" applyProtection="0"/>
    <xf numFmtId="0" fontId="19" fillId="8" borderId="0" applyNumberFormat="0" applyBorder="0" applyAlignment="0" applyProtection="0"/>
    <xf numFmtId="0" fontId="1" fillId="0" borderId="0"/>
    <xf numFmtId="0" fontId="1" fillId="0" borderId="0"/>
  </cellStyleXfs>
  <cellXfs count="61">
    <xf numFmtId="0" fontId="0" fillId="0" borderId="0" xfId="0"/>
    <xf numFmtId="0" fontId="21" fillId="0" borderId="0" xfId="0" applyFont="1" applyFill="1" applyAlignment="1">
      <alignment horizontal="left" vertical="center" wrapText="1"/>
    </xf>
    <xf numFmtId="2" fontId="21" fillId="0" borderId="0" xfId="0" applyNumberFormat="1" applyFont="1" applyFill="1" applyAlignment="1">
      <alignment horizontal="center" vertical="center" wrapText="1"/>
    </xf>
    <xf numFmtId="0" fontId="21" fillId="0" borderId="0" xfId="0" applyFont="1" applyFill="1" applyAlignment="1">
      <alignment wrapText="1"/>
    </xf>
    <xf numFmtId="49" fontId="21" fillId="0" borderId="0" xfId="0" applyNumberFormat="1" applyFont="1" applyFill="1" applyAlignment="1" applyProtection="1">
      <alignment horizontal="center" vertical="center" wrapText="1"/>
    </xf>
    <xf numFmtId="0" fontId="21" fillId="0" borderId="0" xfId="0" applyFont="1" applyFill="1" applyAlignment="1" applyProtection="1">
      <alignment horizontal="left" vertical="center" wrapText="1"/>
    </xf>
    <xf numFmtId="0" fontId="21" fillId="0" borderId="0" xfId="0" applyFont="1" applyFill="1" applyAlignment="1" applyProtection="1">
      <alignment horizontal="center" vertical="center" wrapText="1"/>
    </xf>
    <xf numFmtId="0" fontId="21" fillId="0" borderId="0" xfId="0" applyFont="1" applyFill="1" applyAlignment="1" applyProtection="1">
      <alignment wrapText="1"/>
    </xf>
    <xf numFmtId="0" fontId="21" fillId="0" borderId="0" xfId="0" applyFont="1" applyFill="1" applyAlignment="1">
      <alignment vertical="center" wrapText="1"/>
    </xf>
    <xf numFmtId="2" fontId="22" fillId="0" borderId="1" xfId="0" applyNumberFormat="1" applyFont="1" applyFill="1" applyBorder="1" applyAlignment="1" applyProtection="1">
      <alignment horizontal="center" vertical="center" wrapText="1"/>
    </xf>
    <xf numFmtId="2" fontId="22" fillId="0" borderId="0" xfId="0" applyNumberFormat="1" applyFont="1" applyFill="1" applyAlignment="1" applyProtection="1">
      <alignment horizontal="center" vertical="center" wrapText="1"/>
    </xf>
    <xf numFmtId="0" fontId="20" fillId="0" borderId="0" xfId="0" applyFont="1" applyFill="1" applyAlignment="1">
      <alignment vertical="center" wrapText="1"/>
    </xf>
    <xf numFmtId="49" fontId="20" fillId="0" borderId="2" xfId="0" applyNumberFormat="1" applyFont="1" applyFill="1" applyBorder="1" applyAlignment="1">
      <alignment horizontal="center" vertical="center" wrapText="1"/>
    </xf>
    <xf numFmtId="0" fontId="21" fillId="0" borderId="0" xfId="0" applyFont="1" applyFill="1" applyBorder="1" applyAlignment="1" applyProtection="1">
      <alignment horizontal="center" vertical="center" wrapText="1"/>
    </xf>
    <xf numFmtId="49" fontId="21" fillId="0" borderId="0" xfId="0" applyNumberFormat="1" applyFont="1" applyFill="1" applyBorder="1" applyAlignment="1" applyProtection="1">
      <alignment horizontal="left" vertical="center" wrapText="1"/>
    </xf>
    <xf numFmtId="2" fontId="21" fillId="0" borderId="0" xfId="0" applyNumberFormat="1" applyFont="1" applyFill="1" applyBorder="1" applyAlignment="1" applyProtection="1">
      <alignment horizontal="center" vertical="center" wrapText="1"/>
    </xf>
    <xf numFmtId="0" fontId="21" fillId="0" borderId="0" xfId="0" applyFont="1" applyFill="1" applyAlignment="1">
      <alignment horizontal="center" vertical="center" wrapText="1"/>
    </xf>
    <xf numFmtId="0" fontId="22" fillId="0" borderId="0" xfId="0" applyFont="1" applyFill="1" applyAlignment="1">
      <alignment vertical="center" wrapText="1"/>
    </xf>
    <xf numFmtId="2" fontId="23" fillId="0" borderId="2" xfId="0" applyNumberFormat="1" applyFont="1" applyFill="1" applyBorder="1" applyAlignment="1">
      <alignment horizontal="center" vertical="center" wrapText="1"/>
    </xf>
    <xf numFmtId="2" fontId="20" fillId="0" borderId="2" xfId="0" applyNumberFormat="1" applyFont="1" applyFill="1" applyBorder="1" applyAlignment="1">
      <alignment horizontal="center" vertical="center"/>
    </xf>
    <xf numFmtId="2" fontId="20" fillId="0" borderId="2" xfId="0" applyNumberFormat="1" applyFont="1" applyFill="1" applyBorder="1" applyAlignment="1">
      <alignment horizontal="center" vertical="center" wrapText="1"/>
    </xf>
    <xf numFmtId="49" fontId="20" fillId="0" borderId="0" xfId="0" applyNumberFormat="1" applyFont="1" applyFill="1" applyAlignment="1" applyProtection="1">
      <alignment vertical="center" wrapText="1"/>
    </xf>
    <xf numFmtId="49" fontId="20" fillId="0" borderId="2" xfId="0" applyNumberFormat="1" applyFont="1" applyFill="1" applyBorder="1" applyAlignment="1">
      <alignment vertical="center" wrapText="1"/>
    </xf>
    <xf numFmtId="0" fontId="20" fillId="0" borderId="2" xfId="48" applyFont="1" applyFill="1" applyBorder="1" applyAlignment="1">
      <alignment vertical="center" wrapText="1"/>
    </xf>
    <xf numFmtId="49" fontId="21" fillId="0" borderId="0" xfId="0" applyNumberFormat="1" applyFont="1" applyFill="1" applyBorder="1" applyAlignment="1" applyProtection="1">
      <alignment vertical="center" wrapText="1"/>
    </xf>
    <xf numFmtId="0" fontId="20" fillId="0" borderId="0" xfId="0" applyFont="1" applyFill="1" applyAlignment="1" applyProtection="1">
      <alignment vertical="center" wrapText="1"/>
    </xf>
    <xf numFmtId="0" fontId="21" fillId="0" borderId="0" xfId="0" applyFont="1" applyFill="1" applyAlignment="1" applyProtection="1">
      <alignment vertical="center" wrapText="1"/>
    </xf>
    <xf numFmtId="0" fontId="27" fillId="0" borderId="0" xfId="0" applyFont="1" applyFill="1" applyAlignment="1">
      <alignment vertical="center" wrapText="1"/>
    </xf>
    <xf numFmtId="0" fontId="27" fillId="0" borderId="2" xfId="0" applyFont="1" applyFill="1" applyBorder="1" applyAlignment="1" applyProtection="1">
      <alignment horizontal="center" vertical="center" wrapText="1"/>
    </xf>
    <xf numFmtId="0" fontId="23" fillId="0" borderId="2" xfId="0" applyFont="1" applyFill="1" applyBorder="1" applyAlignment="1">
      <alignment horizontal="left" vertical="center" wrapText="1"/>
    </xf>
    <xf numFmtId="2" fontId="21" fillId="0" borderId="0" xfId="0" applyNumberFormat="1" applyFont="1" applyFill="1" applyAlignment="1" applyProtection="1">
      <alignment horizontal="center" vertical="center" wrapText="1"/>
    </xf>
    <xf numFmtId="2" fontId="26" fillId="0" borderId="2" xfId="0" applyNumberFormat="1" applyFont="1" applyFill="1" applyBorder="1" applyAlignment="1" applyProtection="1">
      <alignment horizontal="center" vertical="center" wrapText="1"/>
    </xf>
    <xf numFmtId="2" fontId="25" fillId="0" borderId="0" xfId="0" applyNumberFormat="1" applyFont="1" applyFill="1" applyAlignment="1" applyProtection="1">
      <alignment vertical="center" wrapText="1"/>
    </xf>
    <xf numFmtId="49" fontId="20" fillId="0" borderId="2" xfId="0" applyNumberFormat="1" applyFont="1" applyFill="1" applyBorder="1" applyAlignment="1">
      <alignment vertical="top" wrapText="1"/>
    </xf>
    <xf numFmtId="49" fontId="24" fillId="0" borderId="2" xfId="0" applyNumberFormat="1" applyFont="1" applyFill="1" applyBorder="1" applyAlignment="1">
      <alignment vertical="center" wrapText="1"/>
    </xf>
    <xf numFmtId="2" fontId="21" fillId="0" borderId="0" xfId="0" applyNumberFormat="1" applyFont="1" applyFill="1" applyAlignment="1" applyProtection="1">
      <alignment horizontal="left" vertical="center"/>
    </xf>
    <xf numFmtId="49" fontId="20" fillId="0" borderId="2" xfId="0" applyNumberFormat="1" applyFont="1" applyFill="1" applyBorder="1" applyAlignment="1">
      <alignment horizontal="left" vertical="center" wrapText="1"/>
    </xf>
    <xf numFmtId="2" fontId="20" fillId="0" borderId="0" xfId="0" applyNumberFormat="1" applyFont="1" applyFill="1" applyAlignment="1">
      <alignment vertical="center" wrapText="1"/>
    </xf>
    <xf numFmtId="2" fontId="28" fillId="0" borderId="2" xfId="0" applyNumberFormat="1" applyFont="1" applyFill="1" applyBorder="1" applyAlignment="1" applyProtection="1">
      <alignment vertical="center" wrapText="1"/>
    </xf>
    <xf numFmtId="1" fontId="20" fillId="0" borderId="2" xfId="0" applyNumberFormat="1" applyFont="1" applyFill="1" applyBorder="1" applyAlignment="1" applyProtection="1">
      <alignment horizontal="center" vertical="center" wrapText="1"/>
    </xf>
    <xf numFmtId="49" fontId="20" fillId="0" borderId="13" xfId="0" applyNumberFormat="1" applyFont="1" applyFill="1" applyBorder="1" applyAlignment="1">
      <alignment horizontal="center" vertical="center" wrapText="1"/>
    </xf>
    <xf numFmtId="2" fontId="20" fillId="0" borderId="2" xfId="0" applyNumberFormat="1" applyFont="1" applyFill="1" applyBorder="1" applyAlignment="1" applyProtection="1">
      <alignment horizontal="center" vertical="center" wrapText="1"/>
    </xf>
    <xf numFmtId="2" fontId="20" fillId="0" borderId="0" xfId="0" applyNumberFormat="1" applyFont="1" applyFill="1" applyBorder="1" applyAlignment="1" applyProtection="1">
      <alignment horizontal="center" vertical="center" wrapText="1"/>
    </xf>
    <xf numFmtId="2" fontId="25" fillId="0" borderId="0" xfId="0" applyNumberFormat="1" applyFont="1" applyFill="1" applyAlignment="1" applyProtection="1">
      <alignment horizontal="center" vertical="center" wrapText="1"/>
    </xf>
    <xf numFmtId="0" fontId="25" fillId="0" borderId="0" xfId="0" applyFont="1" applyFill="1" applyAlignment="1" applyProtection="1">
      <alignment horizontal="center" vertical="center" wrapText="1"/>
    </xf>
    <xf numFmtId="0" fontId="26" fillId="0" borderId="2" xfId="0" applyFont="1" applyFill="1" applyBorder="1" applyAlignment="1" applyProtection="1">
      <alignment horizontal="center" vertical="center" wrapText="1"/>
    </xf>
    <xf numFmtId="2" fontId="28" fillId="0" borderId="13" xfId="0" applyNumberFormat="1" applyFont="1" applyFill="1" applyBorder="1" applyAlignment="1" applyProtection="1">
      <alignment horizontal="center" vertical="center" wrapText="1"/>
    </xf>
    <xf numFmtId="2" fontId="28" fillId="0" borderId="14" xfId="0" applyNumberFormat="1" applyFont="1" applyFill="1" applyBorder="1" applyAlignment="1" applyProtection="1">
      <alignment horizontal="center" vertical="center" wrapText="1"/>
    </xf>
    <xf numFmtId="2" fontId="26" fillId="0" borderId="16" xfId="0" applyNumberFormat="1" applyFont="1" applyFill="1" applyBorder="1" applyAlignment="1" applyProtection="1">
      <alignment horizontal="center" vertical="center" wrapText="1"/>
    </xf>
    <xf numFmtId="2" fontId="26" fillId="0" borderId="17" xfId="0" applyNumberFormat="1" applyFont="1" applyFill="1" applyBorder="1" applyAlignment="1" applyProtection="1">
      <alignment horizontal="center" vertical="center" wrapText="1"/>
    </xf>
    <xf numFmtId="2" fontId="26" fillId="0" borderId="15" xfId="0" applyNumberFormat="1" applyFont="1" applyFill="1" applyBorder="1" applyAlignment="1" applyProtection="1">
      <alignment horizontal="center" vertical="center" wrapText="1"/>
    </xf>
    <xf numFmtId="0" fontId="26" fillId="0" borderId="16" xfId="0" applyFont="1" applyFill="1" applyBorder="1" applyAlignment="1">
      <alignment horizontal="left" vertical="center" wrapText="1"/>
    </xf>
    <xf numFmtId="0" fontId="26" fillId="0" borderId="17" xfId="0" applyFont="1" applyFill="1" applyBorder="1" applyAlignment="1">
      <alignment horizontal="left" vertical="center" wrapText="1"/>
    </xf>
    <xf numFmtId="0" fontId="26" fillId="0" borderId="15" xfId="0" applyFont="1" applyFill="1" applyBorder="1" applyAlignment="1">
      <alignment horizontal="left" vertical="center" wrapText="1"/>
    </xf>
    <xf numFmtId="0" fontId="26" fillId="0" borderId="13" xfId="0" applyFont="1" applyFill="1" applyBorder="1" applyAlignment="1" applyProtection="1">
      <alignment horizontal="center" vertical="center" wrapText="1"/>
    </xf>
    <xf numFmtId="0" fontId="26" fillId="0" borderId="14" xfId="0" applyFont="1" applyFill="1" applyBorder="1" applyAlignment="1" applyProtection="1">
      <alignment horizontal="center" vertical="center" wrapText="1"/>
    </xf>
    <xf numFmtId="2" fontId="21" fillId="0" borderId="0" xfId="0" applyNumberFormat="1" applyFont="1" applyFill="1" applyAlignment="1" applyProtection="1">
      <alignment horizontal="center" vertical="center" wrapText="1"/>
    </xf>
    <xf numFmtId="49" fontId="20" fillId="0" borderId="12" xfId="0" applyNumberFormat="1" applyFont="1" applyFill="1" applyBorder="1" applyAlignment="1" applyProtection="1">
      <alignment horizontal="left" vertical="center" wrapText="1"/>
    </xf>
    <xf numFmtId="0" fontId="20" fillId="0" borderId="2" xfId="0" applyFont="1" applyFill="1" applyBorder="1" applyAlignment="1">
      <alignment horizontal="left" vertical="center" wrapText="1"/>
    </xf>
    <xf numFmtId="0" fontId="20" fillId="0" borderId="2" xfId="0" applyNumberFormat="1" applyFont="1" applyFill="1" applyBorder="1" applyAlignment="1">
      <alignment horizontal="left" vertical="center" wrapText="1"/>
    </xf>
    <xf numFmtId="49" fontId="21" fillId="0" borderId="0" xfId="0" applyNumberFormat="1" applyFont="1" applyFill="1" applyAlignment="1" applyProtection="1">
      <alignment horizontal="left" vertical="center" wrapText="1"/>
    </xf>
  </cellXfs>
  <cellStyles count="49">
    <cellStyle name="20% - Акцент1 2" xfId="6"/>
    <cellStyle name="20% - Акцент2 2" xfId="7"/>
    <cellStyle name="20% - Акцент3 2" xfId="8"/>
    <cellStyle name="20% - Акцент4 2" xfId="9"/>
    <cellStyle name="20% - Акцент5 2" xfId="10"/>
    <cellStyle name="20% - Акцент6 2" xfId="11"/>
    <cellStyle name="40% - Акцент1 2" xfId="12"/>
    <cellStyle name="40% - Акцент2 2" xfId="13"/>
    <cellStyle name="40% - Акцент3 2" xfId="14"/>
    <cellStyle name="40% - Акцент4 2" xfId="15"/>
    <cellStyle name="40% - Акцент5 2" xfId="16"/>
    <cellStyle name="40% - Акцент6 2" xfId="17"/>
    <cellStyle name="60% - Акцент1 2" xfId="18"/>
    <cellStyle name="60% - Акцент2 2" xfId="19"/>
    <cellStyle name="60% - Акцент3 2" xfId="20"/>
    <cellStyle name="60% - Акцент4 2" xfId="21"/>
    <cellStyle name="60% - Акцент5 2" xfId="22"/>
    <cellStyle name="60% - Акцент6 2" xfId="23"/>
    <cellStyle name="Акцент1 2" xfId="24"/>
    <cellStyle name="Акцент2 2" xfId="25"/>
    <cellStyle name="Акцент3 2" xfId="26"/>
    <cellStyle name="Акцент4 2" xfId="27"/>
    <cellStyle name="Акцент5 2" xfId="28"/>
    <cellStyle name="Акцент6 2" xfId="29"/>
    <cellStyle name="Ввод  2" xfId="30"/>
    <cellStyle name="Вывод 2" xfId="31"/>
    <cellStyle name="Вычисление 2" xfId="32"/>
    <cellStyle name="Заголовок 1 2" xfId="33"/>
    <cellStyle name="Заголовок 2 2" xfId="34"/>
    <cellStyle name="Заголовок 3 2" xfId="35"/>
    <cellStyle name="Заголовок 4 2" xfId="36"/>
    <cellStyle name="Итог 2" xfId="37"/>
    <cellStyle name="Контрольная ячейка 2" xfId="38"/>
    <cellStyle name="Название 2" xfId="39"/>
    <cellStyle name="Нейтральный 2" xfId="40"/>
    <cellStyle name="Обычный" xfId="0" builtinId="0"/>
    <cellStyle name="Обычный 2" xfId="1"/>
    <cellStyle name="Обычный 3" xfId="2"/>
    <cellStyle name="Обычный 3 2" xfId="47"/>
    <cellStyle name="Обычный 4" xfId="4"/>
    <cellStyle name="Обычный_ЕЭТ ГВО 2013_2014" xfId="48"/>
    <cellStyle name="Плохой 2" xfId="41"/>
    <cellStyle name="Пояснение 2" xfId="42"/>
    <cellStyle name="Примечание 2" xfId="43"/>
    <cellStyle name="Процентный 2" xfId="5"/>
    <cellStyle name="Связанная ячейка 2" xfId="44"/>
    <cellStyle name="Текст предупреждения 2" xfId="45"/>
    <cellStyle name="Финансовый 2" xfId="3"/>
    <cellStyle name="Хороший 2" xfId="46"/>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224118</xdr:colOff>
      <xdr:row>0</xdr:row>
      <xdr:rowOff>0</xdr:rowOff>
    </xdr:from>
    <xdr:to>
      <xdr:col>13</xdr:col>
      <xdr:colOff>591375</xdr:colOff>
      <xdr:row>12</xdr:row>
      <xdr:rowOff>0</xdr:rowOff>
    </xdr:to>
    <xdr:sp macro="" textlink="">
      <xdr:nvSpPr>
        <xdr:cNvPr id="2" name="Text Box 2"/>
        <xdr:cNvSpPr txBox="1">
          <a:spLocks noChangeArrowheads="1"/>
        </xdr:cNvSpPr>
      </xdr:nvSpPr>
      <xdr:spPr bwMode="auto">
        <a:xfrm>
          <a:off x="8751794" y="0"/>
          <a:ext cx="3336816" cy="1882588"/>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УТВЕРЖДАЮ:</a:t>
          </a:r>
        </a:p>
        <a:p>
          <a:pPr algn="l" rtl="0">
            <a:defRPr sz="1000"/>
          </a:pPr>
          <a:endPar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endParaRPr>
        </a:p>
        <a:p>
          <a:pPr algn="l" rtl="0">
            <a:defRPr sz="1000"/>
          </a:pPr>
          <a:r>
            <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Директор филиала ПАО </a:t>
          </a:r>
          <a:r>
            <a:rPr lang="ru-RU" sz="1000" b="0" i="0">
              <a:effectLst/>
              <a:latin typeface="+mn-lt"/>
              <a:ea typeface="+mn-ea"/>
              <a:cs typeface="+mn-cs"/>
            </a:rPr>
            <a:t>«</a:t>
          </a:r>
          <a:r>
            <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Россети Сибирь</a:t>
          </a:r>
          <a:r>
            <a:rPr lang="ru-RU" sz="1000" b="0" i="0">
              <a:effectLst/>
              <a:latin typeface="+mn-lt"/>
              <a:ea typeface="+mn-ea"/>
              <a:cs typeface="+mn-cs"/>
            </a:rPr>
            <a:t>»</a:t>
          </a:r>
          <a:r>
            <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 - «Кузбассэнерго-РЭС»</a:t>
          </a:r>
        </a:p>
        <a:p>
          <a:pPr algn="l" rtl="0">
            <a:defRPr sz="1000"/>
          </a:pPr>
          <a:endPar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endParaRPr>
        </a:p>
        <a:p>
          <a:pPr algn="l" rtl="0">
            <a:defRPr sz="1000"/>
          </a:pPr>
          <a:endPar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endParaRPr>
        </a:p>
        <a:p>
          <a:pPr algn="l" rtl="0">
            <a:defRPr sz="1000"/>
          </a:pPr>
          <a:r>
            <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_______________________ И.П. Клейменов</a:t>
          </a:r>
        </a:p>
        <a:p>
          <a:pPr algn="l" rtl="0">
            <a:defRPr sz="1000"/>
          </a:pPr>
          <a:endParaRPr lang="en-US"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endParaRPr>
        </a:p>
        <a:p>
          <a:pPr algn="l" rtl="0">
            <a:defRPr sz="1000"/>
          </a:pPr>
          <a:r>
            <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«____»________________________ 2024</a:t>
          </a:r>
          <a:r>
            <a:rPr lang="ru-RU" sz="1300" b="0" i="0" strike="noStrike" baseline="0">
              <a:solidFill>
                <a:srgbClr val="000000"/>
              </a:solidFill>
              <a:latin typeface="Times New Roman" panose="02020603050405020304" pitchFamily="18" charset="0"/>
              <a:ea typeface="Tahoma" panose="020B0604030504040204" pitchFamily="34" charset="0"/>
              <a:cs typeface="Times New Roman" panose="02020603050405020304" pitchFamily="18" charset="0"/>
            </a:rPr>
            <a:t> </a:t>
          </a:r>
          <a:r>
            <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г.</a:t>
          </a:r>
        </a:p>
        <a:p>
          <a:pPr algn="l" rtl="0">
            <a:defRPr sz="1000"/>
          </a:pPr>
          <a:endParaRPr lang="ru-RU" sz="1200" b="0" i="0" strike="noStrike">
            <a:solidFill>
              <a:srgbClr val="000000"/>
            </a:solidFill>
            <a:latin typeface="Arial Cyr"/>
          </a:endParaRPr>
        </a:p>
      </xdr:txBody>
    </xdr:sp>
    <xdr:clientData/>
  </xdr:twoCellAnchor>
  <xdr:twoCellAnchor>
    <xdr:from>
      <xdr:col>1</xdr:col>
      <xdr:colOff>3339353</xdr:colOff>
      <xdr:row>0</xdr:row>
      <xdr:rowOff>37419</xdr:rowOff>
    </xdr:from>
    <xdr:to>
      <xdr:col>8</xdr:col>
      <xdr:colOff>89648</xdr:colOff>
      <xdr:row>11</xdr:row>
      <xdr:rowOff>105999</xdr:rowOff>
    </xdr:to>
    <xdr:sp macro="" textlink="">
      <xdr:nvSpPr>
        <xdr:cNvPr id="4" name="Text Box 3"/>
        <xdr:cNvSpPr txBox="1">
          <a:spLocks noChangeArrowheads="1"/>
        </xdr:cNvSpPr>
      </xdr:nvSpPr>
      <xdr:spPr bwMode="auto">
        <a:xfrm>
          <a:off x="3854824" y="37419"/>
          <a:ext cx="3048000" cy="1794286"/>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СОГЛАСОВАНО:                                         </a:t>
          </a:r>
        </a:p>
        <a:p>
          <a:pPr algn="l" rtl="0">
            <a:defRPr sz="1000"/>
          </a:pPr>
          <a:endPar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endParaRPr>
        </a:p>
        <a:p>
          <a:pPr algn="l" rtl="0">
            <a:defRPr sz="1000"/>
          </a:pPr>
          <a:r>
            <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Директор</a:t>
          </a:r>
          <a:r>
            <a:rPr lang="ru-RU" sz="1300" b="0" i="0" strike="noStrike" baseline="0">
              <a:solidFill>
                <a:srgbClr val="000000"/>
              </a:solidFill>
              <a:latin typeface="Times New Roman" panose="02020603050405020304" pitchFamily="18" charset="0"/>
              <a:ea typeface="Tahoma" panose="020B0604030504040204" pitchFamily="34" charset="0"/>
              <a:cs typeface="Times New Roman" panose="02020603050405020304" pitchFamily="18" charset="0"/>
            </a:rPr>
            <a:t> </a:t>
          </a:r>
          <a:r>
            <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Филиала АО «СО ЕЭС» </a:t>
          </a:r>
        </a:p>
        <a:p>
          <a:pPr algn="l" rtl="0">
            <a:defRPr sz="1000"/>
          </a:pPr>
          <a:r>
            <a:rPr lang="ru-RU" sz="1300" b="0" i="0">
              <a:latin typeface="Times New Roman" panose="02020603050405020304" pitchFamily="18" charset="0"/>
              <a:ea typeface="Tahoma" panose="020B0604030504040204" pitchFamily="34" charset="0"/>
              <a:cs typeface="Times New Roman" panose="02020603050405020304" pitchFamily="18" charset="0"/>
            </a:rPr>
            <a:t>Кемеровское РДУ</a:t>
          </a:r>
          <a:endPar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endParaRPr>
        </a:p>
        <a:p>
          <a:pPr algn="l" rtl="0">
            <a:defRPr sz="1000"/>
          </a:pPr>
          <a:endPar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endParaRPr>
        </a:p>
        <a:p>
          <a:pPr algn="l" rtl="0">
            <a:defRPr sz="1000"/>
          </a:pPr>
          <a:endPar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endParaRPr>
        </a:p>
        <a:p>
          <a:pPr algn="l" rtl="0">
            <a:defRPr sz="1000"/>
          </a:pPr>
          <a:r>
            <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______________________</a:t>
          </a:r>
          <a:r>
            <a:rPr lang="ru-RU" sz="1300" b="0" i="0" strike="noStrike" baseline="0">
              <a:solidFill>
                <a:srgbClr val="000000"/>
              </a:solidFill>
              <a:latin typeface="Times New Roman" panose="02020603050405020304" pitchFamily="18" charset="0"/>
              <a:ea typeface="Tahoma" panose="020B0604030504040204" pitchFamily="34" charset="0"/>
              <a:cs typeface="Times New Roman" panose="02020603050405020304" pitchFamily="18" charset="0"/>
            </a:rPr>
            <a:t> П.В. Якис</a:t>
          </a:r>
        </a:p>
        <a:p>
          <a:pPr algn="l" rtl="0">
            <a:defRPr sz="1000"/>
          </a:pPr>
          <a:endParaRPr lang="en-US"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endParaRPr>
        </a:p>
        <a:p>
          <a:pPr algn="l" rtl="0">
            <a:defRPr sz="1000"/>
          </a:pPr>
          <a:r>
            <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«_____»_________________ 2024 г.</a:t>
          </a:r>
        </a:p>
        <a:p>
          <a:pPr algn="l" rtl="0">
            <a:defRPr sz="1000"/>
          </a:pPr>
          <a:endParaRPr lang="ru-RU" sz="1200" b="0" i="0" strike="noStrike">
            <a:solidFill>
              <a:srgbClr val="000000"/>
            </a:solidFill>
            <a:latin typeface="Arial Cyr"/>
          </a:endParaRPr>
        </a:p>
      </xdr:txBody>
    </xdr:sp>
    <xdr:clientData/>
  </xdr:twoCellAnchor>
  <xdr:twoCellAnchor>
    <xdr:from>
      <xdr:col>0</xdr:col>
      <xdr:colOff>35379</xdr:colOff>
      <xdr:row>0</xdr:row>
      <xdr:rowOff>32657</xdr:rowOff>
    </xdr:from>
    <xdr:to>
      <xdr:col>1</xdr:col>
      <xdr:colOff>2595699</xdr:colOff>
      <xdr:row>12</xdr:row>
      <xdr:rowOff>7620</xdr:rowOff>
    </xdr:to>
    <xdr:sp macro="" textlink="">
      <xdr:nvSpPr>
        <xdr:cNvPr id="5" name="Text Box 43"/>
        <xdr:cNvSpPr txBox="1">
          <a:spLocks noChangeArrowheads="1"/>
        </xdr:cNvSpPr>
      </xdr:nvSpPr>
      <xdr:spPr bwMode="auto">
        <a:xfrm>
          <a:off x="35379" y="32657"/>
          <a:ext cx="3077391" cy="1934392"/>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СОГЛАСОВАНО:                                         </a:t>
          </a:r>
        </a:p>
        <a:p>
          <a:pPr algn="l" rtl="0">
            <a:defRPr sz="1000"/>
          </a:pPr>
          <a:endPar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endParaRPr>
        </a:p>
        <a:p>
          <a:pPr algn="l" rtl="0">
            <a:defRPr sz="1000"/>
          </a:pPr>
          <a:r>
            <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Заместитель Губернатора Кемеровской области – Кузбасса </a:t>
          </a:r>
        </a:p>
        <a:p>
          <a:pPr algn="l" rtl="0">
            <a:defRPr sz="1000"/>
          </a:pPr>
          <a:endPar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endParaRPr>
        </a:p>
        <a:p>
          <a:pPr algn="l" rtl="0">
            <a:defRPr sz="1000"/>
          </a:pPr>
          <a:endPar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endParaRPr>
        </a:p>
        <a:p>
          <a:pPr algn="l" rtl="0">
            <a:defRPr sz="1000"/>
          </a:pPr>
          <a:r>
            <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___________________ Л.В. Старосвет</a:t>
          </a:r>
        </a:p>
        <a:p>
          <a:pPr algn="l" rtl="0">
            <a:defRPr sz="1000"/>
          </a:pPr>
          <a:endPar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endParaRPr>
        </a:p>
        <a:p>
          <a:pPr algn="l" rtl="0">
            <a:defRPr sz="1000"/>
          </a:pPr>
          <a:r>
            <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«____»_________________ 2024 г.</a:t>
          </a:r>
        </a:p>
        <a:p>
          <a:pPr algn="l" rtl="0">
            <a:defRPr sz="1000"/>
          </a:pPr>
          <a:endParaRPr lang="ru-RU" sz="1200" b="0" i="0" strike="noStrike">
            <a:solidFill>
              <a:srgbClr val="000000"/>
            </a:solidFill>
            <a:latin typeface="Arial Cyr"/>
          </a:endParaRP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41"/>
  <sheetViews>
    <sheetView tabSelected="1" view="pageBreakPreview" topLeftCell="A200" zoomScale="85" zoomScaleNormal="85" zoomScaleSheetLayoutView="85" workbookViewId="0">
      <selection activeCell="J233" sqref="J233"/>
    </sheetView>
  </sheetViews>
  <sheetFormatPr defaultColWidth="9.140625" defaultRowHeight="20.25" x14ac:dyDescent="0.2"/>
  <cols>
    <col min="1" max="1" width="7.7109375" style="32" customWidth="1"/>
    <col min="2" max="2" width="57.7109375" style="11" customWidth="1"/>
    <col min="3" max="3" width="43.85546875" style="8" hidden="1" customWidth="1"/>
    <col min="4" max="4" width="40.28515625" style="1" hidden="1" customWidth="1"/>
    <col min="5" max="5" width="10" style="2" customWidth="1"/>
    <col min="6" max="14" width="8.85546875" style="2" customWidth="1"/>
    <col min="15" max="15" width="62.140625" style="16" customWidth="1"/>
    <col min="16" max="17" width="9.140625" style="8"/>
    <col min="18" max="18" width="11.7109375" style="8" bestFit="1" customWidth="1"/>
    <col min="19" max="16384" width="9.140625" style="8"/>
  </cols>
  <sheetData>
    <row r="1" spans="1:15" s="3" customFormat="1" ht="12.75" customHeight="1" x14ac:dyDescent="0.2">
      <c r="A1" s="32" t="s">
        <v>16</v>
      </c>
      <c r="B1" s="11"/>
      <c r="C1" s="8"/>
      <c r="D1" s="1"/>
      <c r="E1" s="2"/>
      <c r="F1" s="2"/>
      <c r="G1" s="2"/>
      <c r="H1" s="2"/>
      <c r="I1" s="2"/>
      <c r="J1" s="2"/>
      <c r="K1" s="2"/>
      <c r="L1" s="2"/>
      <c r="M1" s="2"/>
      <c r="N1" s="2"/>
      <c r="O1" s="16"/>
    </row>
    <row r="2" spans="1:15" s="7" customFormat="1" ht="12.75" customHeight="1" x14ac:dyDescent="0.2">
      <c r="A2" s="32"/>
      <c r="B2" s="21"/>
      <c r="C2" s="26"/>
      <c r="D2" s="5"/>
      <c r="E2" s="30"/>
      <c r="F2" s="30"/>
      <c r="G2" s="30"/>
      <c r="H2" s="30"/>
      <c r="I2" s="30"/>
      <c r="J2" s="30"/>
      <c r="K2" s="30"/>
      <c r="L2" s="30"/>
      <c r="M2" s="30"/>
      <c r="N2" s="30"/>
      <c r="O2" s="30"/>
    </row>
    <row r="3" spans="1:15" s="7" customFormat="1" ht="12.75" customHeight="1" x14ac:dyDescent="0.2">
      <c r="A3" s="32"/>
      <c r="B3" s="21"/>
      <c r="C3" s="26"/>
      <c r="D3" s="5"/>
      <c r="E3" s="30"/>
      <c r="F3" s="30"/>
      <c r="G3" s="30"/>
      <c r="H3" s="30"/>
      <c r="I3" s="30"/>
      <c r="J3" s="30"/>
      <c r="K3" s="30"/>
      <c r="L3" s="30"/>
      <c r="M3" s="30"/>
      <c r="N3" s="30"/>
      <c r="O3" s="30"/>
    </row>
    <row r="4" spans="1:15" s="7" customFormat="1" ht="12.75" customHeight="1" x14ac:dyDescent="0.2">
      <c r="A4" s="32"/>
      <c r="B4" s="21"/>
      <c r="C4" s="26"/>
      <c r="D4" s="5"/>
      <c r="E4" s="30"/>
      <c r="F4" s="30"/>
      <c r="G4" s="30"/>
      <c r="H4" s="30"/>
      <c r="I4" s="30"/>
      <c r="J4" s="30"/>
      <c r="K4" s="30"/>
      <c r="L4" s="30"/>
      <c r="M4" s="30"/>
      <c r="N4" s="30"/>
      <c r="O4" s="30"/>
    </row>
    <row r="5" spans="1:15" s="7" customFormat="1" ht="12.75" customHeight="1" x14ac:dyDescent="0.2">
      <c r="A5" s="32"/>
      <c r="B5" s="21"/>
      <c r="C5" s="26"/>
      <c r="D5" s="5"/>
      <c r="E5" s="30"/>
      <c r="F5" s="30"/>
      <c r="G5" s="30"/>
      <c r="H5" s="30"/>
      <c r="I5" s="30"/>
      <c r="J5" s="30"/>
      <c r="K5" s="30"/>
      <c r="L5" s="30"/>
      <c r="M5" s="30"/>
      <c r="N5" s="30"/>
      <c r="O5" s="30"/>
    </row>
    <row r="6" spans="1:15" s="7" customFormat="1" ht="12.75" customHeight="1" x14ac:dyDescent="0.2">
      <c r="A6" s="32"/>
      <c r="B6" s="21"/>
      <c r="C6" s="26"/>
      <c r="D6" s="5"/>
      <c r="E6" s="30"/>
      <c r="F6" s="30"/>
      <c r="G6" s="30"/>
      <c r="H6" s="30"/>
      <c r="I6" s="30"/>
      <c r="J6" s="30"/>
      <c r="K6" s="30"/>
      <c r="L6" s="30"/>
      <c r="M6" s="30"/>
      <c r="N6" s="30"/>
      <c r="O6" s="30"/>
    </row>
    <row r="7" spans="1:15" s="7" customFormat="1" ht="12.75" customHeight="1" x14ac:dyDescent="0.2">
      <c r="A7" s="32"/>
      <c r="B7" s="21"/>
      <c r="C7" s="26"/>
      <c r="D7" s="5"/>
      <c r="E7" s="30"/>
      <c r="F7" s="30"/>
      <c r="G7" s="30"/>
      <c r="H7" s="30"/>
      <c r="I7" s="30"/>
      <c r="J7" s="30"/>
      <c r="K7" s="30"/>
      <c r="L7" s="30"/>
      <c r="M7" s="30"/>
      <c r="N7" s="30"/>
      <c r="O7" s="30"/>
    </row>
    <row r="8" spans="1:15" s="7" customFormat="1" ht="12.75" customHeight="1" x14ac:dyDescent="0.2">
      <c r="A8" s="32"/>
      <c r="B8" s="21"/>
      <c r="C8" s="26"/>
      <c r="D8" s="5"/>
      <c r="E8" s="30"/>
      <c r="F8" s="30"/>
      <c r="G8" s="30"/>
      <c r="H8" s="30"/>
      <c r="I8" s="30"/>
      <c r="J8" s="30"/>
      <c r="K8" s="30"/>
      <c r="L8" s="30"/>
      <c r="M8" s="30"/>
      <c r="N8" s="30"/>
      <c r="O8" s="35"/>
    </row>
    <row r="9" spans="1:15" s="7" customFormat="1" ht="12.75" customHeight="1" x14ac:dyDescent="0.2">
      <c r="A9" s="32"/>
      <c r="B9" s="21"/>
      <c r="C9" s="26"/>
      <c r="D9" s="5"/>
      <c r="E9" s="30"/>
      <c r="F9" s="30"/>
      <c r="G9" s="30"/>
      <c r="H9" s="30"/>
      <c r="I9" s="30"/>
      <c r="J9" s="30"/>
      <c r="K9" s="30"/>
      <c r="L9" s="30"/>
      <c r="M9" s="30"/>
      <c r="N9" s="30"/>
      <c r="O9" s="30"/>
    </row>
    <row r="10" spans="1:15" s="7" customFormat="1" ht="12.75" customHeight="1" x14ac:dyDescent="0.2">
      <c r="A10" s="32"/>
      <c r="B10" s="21"/>
      <c r="C10" s="26"/>
      <c r="D10" s="5"/>
      <c r="E10" s="30"/>
      <c r="F10" s="30"/>
      <c r="G10" s="30"/>
      <c r="H10" s="30"/>
      <c r="I10" s="30"/>
      <c r="J10" s="30"/>
      <c r="K10" s="30"/>
      <c r="L10" s="30"/>
      <c r="M10" s="30"/>
      <c r="N10" s="30"/>
      <c r="O10" s="30"/>
    </row>
    <row r="11" spans="1:15" s="7" customFormat="1" ht="12.75" customHeight="1" x14ac:dyDescent="0.2">
      <c r="A11" s="32"/>
      <c r="B11" s="21"/>
      <c r="C11" s="26"/>
      <c r="D11" s="5"/>
      <c r="E11" s="30"/>
      <c r="F11" s="30"/>
      <c r="G11" s="30"/>
      <c r="H11" s="30"/>
      <c r="I11" s="30"/>
      <c r="J11" s="30"/>
      <c r="K11" s="30"/>
      <c r="L11" s="30"/>
      <c r="M11" s="30"/>
      <c r="N11" s="30"/>
      <c r="O11" s="30"/>
    </row>
    <row r="12" spans="1:15" s="7" customFormat="1" ht="12.75" customHeight="1" x14ac:dyDescent="0.2">
      <c r="A12" s="32"/>
      <c r="B12" s="21"/>
      <c r="C12" s="26"/>
      <c r="D12" s="5"/>
      <c r="E12" s="30"/>
      <c r="F12" s="30"/>
      <c r="G12" s="30"/>
      <c r="H12" s="30"/>
      <c r="I12" s="30"/>
      <c r="J12" s="30"/>
      <c r="K12" s="30"/>
      <c r="L12" s="30"/>
      <c r="M12" s="30"/>
      <c r="N12" s="30"/>
      <c r="O12" s="30"/>
    </row>
    <row r="13" spans="1:15" s="7" customFormat="1" ht="12.75" customHeight="1" x14ac:dyDescent="0.2">
      <c r="A13" s="32"/>
      <c r="B13" s="21"/>
      <c r="C13" s="26"/>
      <c r="D13" s="5"/>
      <c r="E13" s="30"/>
      <c r="F13" s="30"/>
      <c r="G13" s="30"/>
      <c r="H13" s="30"/>
      <c r="I13" s="30"/>
      <c r="J13" s="30"/>
      <c r="K13" s="30"/>
      <c r="L13" s="30"/>
      <c r="M13" s="30"/>
      <c r="N13" s="30"/>
      <c r="O13" s="30"/>
    </row>
    <row r="14" spans="1:15" s="3" customFormat="1" ht="22.9" customHeight="1" x14ac:dyDescent="0.2">
      <c r="A14" s="43" t="s">
        <v>16</v>
      </c>
      <c r="B14" s="43"/>
      <c r="C14" s="43"/>
      <c r="D14" s="43"/>
      <c r="E14" s="43"/>
      <c r="F14" s="43"/>
      <c r="G14" s="43"/>
      <c r="H14" s="43"/>
      <c r="I14" s="43"/>
      <c r="J14" s="43"/>
      <c r="K14" s="43"/>
      <c r="L14" s="43"/>
      <c r="M14" s="43"/>
      <c r="N14" s="43"/>
      <c r="O14" s="30"/>
    </row>
    <row r="15" spans="1:15" ht="21" customHeight="1" x14ac:dyDescent="0.2">
      <c r="A15" s="44" t="s">
        <v>342</v>
      </c>
      <c r="B15" s="44"/>
      <c r="C15" s="44"/>
      <c r="D15" s="44"/>
      <c r="E15" s="44"/>
      <c r="F15" s="44"/>
      <c r="G15" s="44"/>
      <c r="H15" s="44"/>
      <c r="I15" s="44"/>
      <c r="J15" s="44"/>
      <c r="K15" s="44"/>
      <c r="L15" s="44"/>
      <c r="M15" s="44"/>
      <c r="N15" s="44"/>
      <c r="O15" s="6"/>
    </row>
    <row r="16" spans="1:15" ht="21" customHeight="1" x14ac:dyDescent="0.2">
      <c r="A16" s="44" t="s">
        <v>340</v>
      </c>
      <c r="B16" s="44"/>
      <c r="C16" s="44"/>
      <c r="D16" s="44"/>
      <c r="E16" s="44"/>
      <c r="F16" s="44"/>
      <c r="G16" s="44"/>
      <c r="H16" s="44"/>
      <c r="I16" s="44"/>
      <c r="J16" s="44"/>
      <c r="K16" s="44"/>
      <c r="L16" s="44"/>
      <c r="M16" s="44"/>
      <c r="N16" s="44"/>
      <c r="O16" s="6"/>
    </row>
    <row r="17" spans="1:16" ht="12.75" customHeight="1" x14ac:dyDescent="0.2">
      <c r="B17" s="21"/>
      <c r="C17" s="26"/>
      <c r="D17" s="5"/>
      <c r="E17" s="30"/>
      <c r="F17" s="30"/>
      <c r="G17" s="9"/>
      <c r="H17" s="9"/>
      <c r="I17" s="9"/>
      <c r="J17" s="10"/>
      <c r="K17" s="30"/>
      <c r="L17" s="30"/>
      <c r="M17" s="30"/>
      <c r="N17" s="30"/>
      <c r="O17" s="6"/>
    </row>
    <row r="18" spans="1:16" s="27" customFormat="1" ht="21" customHeight="1" x14ac:dyDescent="0.2">
      <c r="A18" s="46"/>
      <c r="B18" s="54" t="s">
        <v>0</v>
      </c>
      <c r="C18" s="54" t="s">
        <v>1</v>
      </c>
      <c r="D18" s="54" t="s">
        <v>2</v>
      </c>
      <c r="E18" s="48" t="s">
        <v>3</v>
      </c>
      <c r="F18" s="49"/>
      <c r="G18" s="49"/>
      <c r="H18" s="49"/>
      <c r="I18" s="49"/>
      <c r="J18" s="49"/>
      <c r="K18" s="49"/>
      <c r="L18" s="49"/>
      <c r="M18" s="49"/>
      <c r="N18" s="50"/>
      <c r="O18" s="45" t="s">
        <v>4</v>
      </c>
    </row>
    <row r="19" spans="1:16" s="27" customFormat="1" ht="19.5" customHeight="1" x14ac:dyDescent="0.2">
      <c r="A19" s="47"/>
      <c r="B19" s="55"/>
      <c r="C19" s="55"/>
      <c r="D19" s="55"/>
      <c r="E19" s="31" t="s">
        <v>5</v>
      </c>
      <c r="F19" s="31" t="s">
        <v>6</v>
      </c>
      <c r="G19" s="31" t="s">
        <v>7</v>
      </c>
      <c r="H19" s="31" t="s">
        <v>8</v>
      </c>
      <c r="I19" s="31" t="s">
        <v>9</v>
      </c>
      <c r="J19" s="31" t="s">
        <v>10</v>
      </c>
      <c r="K19" s="31" t="s">
        <v>11</v>
      </c>
      <c r="L19" s="31" t="s">
        <v>12</v>
      </c>
      <c r="M19" s="31" t="s">
        <v>13</v>
      </c>
      <c r="N19" s="31" t="s">
        <v>14</v>
      </c>
      <c r="O19" s="45"/>
    </row>
    <row r="20" spans="1:16" s="27" customFormat="1" ht="22.15" customHeight="1" x14ac:dyDescent="0.2">
      <c r="A20" s="38"/>
      <c r="B20" s="51" t="s">
        <v>15</v>
      </c>
      <c r="C20" s="52"/>
      <c r="D20" s="52"/>
      <c r="E20" s="52"/>
      <c r="F20" s="52"/>
      <c r="G20" s="52"/>
      <c r="H20" s="52"/>
      <c r="I20" s="52"/>
      <c r="J20" s="52"/>
      <c r="K20" s="52"/>
      <c r="L20" s="52"/>
      <c r="M20" s="52"/>
      <c r="N20" s="53"/>
      <c r="O20" s="28"/>
    </row>
    <row r="21" spans="1:16" s="11" customFormat="1" ht="15.75" customHeight="1" x14ac:dyDescent="0.2">
      <c r="A21" s="39">
        <v>1</v>
      </c>
      <c r="B21" s="22" t="s">
        <v>18</v>
      </c>
      <c r="C21" s="22" t="s">
        <v>112</v>
      </c>
      <c r="D21" s="12" t="s">
        <v>364</v>
      </c>
      <c r="E21" s="20">
        <v>11.25</v>
      </c>
      <c r="F21" s="20">
        <v>22.5</v>
      </c>
      <c r="G21" s="20">
        <v>33.75</v>
      </c>
      <c r="H21" s="20">
        <v>45</v>
      </c>
      <c r="I21" s="20">
        <v>56.25</v>
      </c>
      <c r="J21" s="20">
        <v>67.5</v>
      </c>
      <c r="K21" s="20">
        <v>78.75</v>
      </c>
      <c r="L21" s="20">
        <v>90</v>
      </c>
      <c r="M21" s="20">
        <v>101.25</v>
      </c>
      <c r="N21" s="20">
        <v>112.5</v>
      </c>
      <c r="O21" s="12" t="s">
        <v>18</v>
      </c>
      <c r="P21" s="37"/>
    </row>
    <row r="22" spans="1:16" s="11" customFormat="1" ht="15.75" customHeight="1" x14ac:dyDescent="0.2">
      <c r="A22" s="39">
        <f>A21+1</f>
        <v>2</v>
      </c>
      <c r="B22" s="22" t="s">
        <v>22</v>
      </c>
      <c r="C22" s="22" t="s">
        <v>444</v>
      </c>
      <c r="D22" s="12"/>
      <c r="E22" s="20">
        <v>3</v>
      </c>
      <c r="F22" s="20">
        <v>6</v>
      </c>
      <c r="G22" s="20">
        <v>9</v>
      </c>
      <c r="H22" s="20">
        <v>12</v>
      </c>
      <c r="I22" s="20">
        <v>15</v>
      </c>
      <c r="J22" s="20">
        <v>18</v>
      </c>
      <c r="K22" s="20">
        <v>21</v>
      </c>
      <c r="L22" s="20">
        <v>24</v>
      </c>
      <c r="M22" s="20">
        <v>27</v>
      </c>
      <c r="N22" s="20">
        <v>30</v>
      </c>
      <c r="O22" s="12" t="s">
        <v>34</v>
      </c>
      <c r="P22" s="37"/>
    </row>
    <row r="23" spans="1:16" s="11" customFormat="1" ht="15.75" customHeight="1" x14ac:dyDescent="0.2">
      <c r="A23" s="39">
        <f t="shared" ref="A23:A41" si="0">A22+1</f>
        <v>3</v>
      </c>
      <c r="B23" s="22" t="s">
        <v>23</v>
      </c>
      <c r="C23" s="22" t="s">
        <v>453</v>
      </c>
      <c r="D23" s="12"/>
      <c r="E23" s="20">
        <v>9</v>
      </c>
      <c r="F23" s="20">
        <v>18</v>
      </c>
      <c r="G23" s="20">
        <v>27</v>
      </c>
      <c r="H23" s="20">
        <v>36</v>
      </c>
      <c r="I23" s="20">
        <v>45</v>
      </c>
      <c r="J23" s="20">
        <v>54</v>
      </c>
      <c r="K23" s="20">
        <v>63</v>
      </c>
      <c r="L23" s="20">
        <v>72</v>
      </c>
      <c r="M23" s="20">
        <v>81</v>
      </c>
      <c r="N23" s="20">
        <v>90</v>
      </c>
      <c r="O23" s="12" t="s">
        <v>34</v>
      </c>
      <c r="P23" s="37"/>
    </row>
    <row r="24" spans="1:16" s="11" customFormat="1" ht="15.75" customHeight="1" x14ac:dyDescent="0.2">
      <c r="A24" s="39">
        <f t="shared" si="0"/>
        <v>4</v>
      </c>
      <c r="B24" s="22" t="s">
        <v>24</v>
      </c>
      <c r="C24" s="22" t="s">
        <v>31</v>
      </c>
      <c r="D24" s="12"/>
      <c r="E24" s="20">
        <v>0.24</v>
      </c>
      <c r="F24" s="20">
        <v>0.48</v>
      </c>
      <c r="G24" s="20">
        <v>0.72</v>
      </c>
      <c r="H24" s="20">
        <v>0.96</v>
      </c>
      <c r="I24" s="20">
        <v>1.2</v>
      </c>
      <c r="J24" s="20">
        <v>1.44</v>
      </c>
      <c r="K24" s="20">
        <v>1.68</v>
      </c>
      <c r="L24" s="20">
        <v>1.92</v>
      </c>
      <c r="M24" s="20">
        <v>1.95</v>
      </c>
      <c r="N24" s="20">
        <v>2</v>
      </c>
      <c r="O24" s="12" t="s">
        <v>34</v>
      </c>
      <c r="P24" s="37"/>
    </row>
    <row r="25" spans="1:16" s="11" customFormat="1" ht="38.25" x14ac:dyDescent="0.2">
      <c r="A25" s="39">
        <f t="shared" si="0"/>
        <v>5</v>
      </c>
      <c r="B25" s="22" t="s">
        <v>534</v>
      </c>
      <c r="C25" s="22" t="s">
        <v>113</v>
      </c>
      <c r="D25" s="12"/>
      <c r="E25" s="20">
        <v>327.39999999999998</v>
      </c>
      <c r="F25" s="20">
        <v>654.79999999999995</v>
      </c>
      <c r="G25" s="20">
        <v>982.19999999999993</v>
      </c>
      <c r="H25" s="20">
        <v>1309.5999999999999</v>
      </c>
      <c r="I25" s="20">
        <v>1637</v>
      </c>
      <c r="J25" s="20">
        <v>1964.3999999999999</v>
      </c>
      <c r="K25" s="20">
        <v>2291.7999999999997</v>
      </c>
      <c r="L25" s="20">
        <v>2619.1999999999998</v>
      </c>
      <c r="M25" s="20">
        <v>2946.6</v>
      </c>
      <c r="N25" s="20">
        <v>3274.6</v>
      </c>
      <c r="O25" s="12" t="s">
        <v>34</v>
      </c>
      <c r="P25" s="37"/>
    </row>
    <row r="26" spans="1:16" s="11" customFormat="1" ht="15.75" customHeight="1" x14ac:dyDescent="0.2">
      <c r="A26" s="39">
        <f t="shared" si="0"/>
        <v>6</v>
      </c>
      <c r="B26" s="22" t="s">
        <v>25</v>
      </c>
      <c r="C26" s="22" t="s">
        <v>32</v>
      </c>
      <c r="D26" s="12"/>
      <c r="E26" s="20">
        <v>0.6</v>
      </c>
      <c r="F26" s="20">
        <v>1.2</v>
      </c>
      <c r="G26" s="20">
        <v>1.7999999999999998</v>
      </c>
      <c r="H26" s="20">
        <v>2.4</v>
      </c>
      <c r="I26" s="20">
        <v>3</v>
      </c>
      <c r="J26" s="20">
        <v>3.5999999999999996</v>
      </c>
      <c r="K26" s="20">
        <v>4.2</v>
      </c>
      <c r="L26" s="20">
        <v>4.8</v>
      </c>
      <c r="M26" s="20">
        <v>5.3999999999999995</v>
      </c>
      <c r="N26" s="20">
        <v>6</v>
      </c>
      <c r="O26" s="12" t="s">
        <v>34</v>
      </c>
      <c r="P26" s="37"/>
    </row>
    <row r="27" spans="1:16" s="11" customFormat="1" ht="15.75" customHeight="1" x14ac:dyDescent="0.2">
      <c r="A27" s="39">
        <f t="shared" si="0"/>
        <v>7</v>
      </c>
      <c r="B27" s="22" t="s">
        <v>502</v>
      </c>
      <c r="C27" s="22" t="s">
        <v>454</v>
      </c>
      <c r="D27" s="12"/>
      <c r="E27" s="20">
        <v>4</v>
      </c>
      <c r="F27" s="20">
        <v>8</v>
      </c>
      <c r="G27" s="20">
        <v>12</v>
      </c>
      <c r="H27" s="20">
        <v>16</v>
      </c>
      <c r="I27" s="20">
        <v>20</v>
      </c>
      <c r="J27" s="20">
        <v>24</v>
      </c>
      <c r="K27" s="20">
        <v>28</v>
      </c>
      <c r="L27" s="20">
        <v>32</v>
      </c>
      <c r="M27" s="20">
        <v>36</v>
      </c>
      <c r="N27" s="20">
        <v>40</v>
      </c>
      <c r="O27" s="12" t="s">
        <v>34</v>
      </c>
      <c r="P27" s="37"/>
    </row>
    <row r="28" spans="1:16" s="11" customFormat="1" ht="15.75" customHeight="1" x14ac:dyDescent="0.2">
      <c r="A28" s="39">
        <f t="shared" si="0"/>
        <v>8</v>
      </c>
      <c r="B28" s="22" t="s">
        <v>503</v>
      </c>
      <c r="C28" s="22" t="s">
        <v>30</v>
      </c>
      <c r="D28" s="12"/>
      <c r="E28" s="20">
        <v>3.1</v>
      </c>
      <c r="F28" s="20">
        <v>6.2</v>
      </c>
      <c r="G28" s="20">
        <v>9.3000000000000007</v>
      </c>
      <c r="H28" s="20">
        <v>12.4</v>
      </c>
      <c r="I28" s="20">
        <v>15.5</v>
      </c>
      <c r="J28" s="20">
        <v>18.600000000000001</v>
      </c>
      <c r="K28" s="20">
        <v>21.7</v>
      </c>
      <c r="L28" s="20">
        <v>24.8</v>
      </c>
      <c r="M28" s="20">
        <v>27.900000000000002</v>
      </c>
      <c r="N28" s="20">
        <v>31</v>
      </c>
      <c r="O28" s="12" t="s">
        <v>34</v>
      </c>
      <c r="P28" s="37"/>
    </row>
    <row r="29" spans="1:16" s="11" customFormat="1" ht="15.75" customHeight="1" x14ac:dyDescent="0.2">
      <c r="A29" s="39">
        <f t="shared" si="0"/>
        <v>9</v>
      </c>
      <c r="B29" s="22" t="s">
        <v>504</v>
      </c>
      <c r="C29" s="22" t="s">
        <v>188</v>
      </c>
      <c r="D29" s="12"/>
      <c r="E29" s="20">
        <v>3</v>
      </c>
      <c r="F29" s="20">
        <v>6</v>
      </c>
      <c r="G29" s="20">
        <v>9</v>
      </c>
      <c r="H29" s="20">
        <v>12</v>
      </c>
      <c r="I29" s="20">
        <v>15</v>
      </c>
      <c r="J29" s="20">
        <v>18</v>
      </c>
      <c r="K29" s="20">
        <v>21</v>
      </c>
      <c r="L29" s="20">
        <v>24</v>
      </c>
      <c r="M29" s="20">
        <v>27</v>
      </c>
      <c r="N29" s="20">
        <v>30</v>
      </c>
      <c r="O29" s="12" t="s">
        <v>34</v>
      </c>
      <c r="P29" s="37"/>
    </row>
    <row r="30" spans="1:16" s="11" customFormat="1" ht="15.75" customHeight="1" x14ac:dyDescent="0.2">
      <c r="A30" s="39">
        <f t="shared" si="0"/>
        <v>10</v>
      </c>
      <c r="B30" s="22" t="s">
        <v>26</v>
      </c>
      <c r="C30" s="22" t="s">
        <v>33</v>
      </c>
      <c r="D30" s="12"/>
      <c r="E30" s="20">
        <v>0.6</v>
      </c>
      <c r="F30" s="20">
        <v>1.2</v>
      </c>
      <c r="G30" s="20">
        <v>1.7999999999999998</v>
      </c>
      <c r="H30" s="20">
        <v>2.4</v>
      </c>
      <c r="I30" s="20">
        <v>3</v>
      </c>
      <c r="J30" s="20">
        <v>3.5999999999999996</v>
      </c>
      <c r="K30" s="20">
        <v>4.2</v>
      </c>
      <c r="L30" s="20">
        <v>4.8</v>
      </c>
      <c r="M30" s="20">
        <v>5.3999999999999995</v>
      </c>
      <c r="N30" s="20">
        <v>6</v>
      </c>
      <c r="O30" s="12" t="s">
        <v>34</v>
      </c>
      <c r="P30" s="37"/>
    </row>
    <row r="31" spans="1:16" s="11" customFormat="1" ht="15.75" customHeight="1" x14ac:dyDescent="0.2">
      <c r="A31" s="39">
        <f t="shared" si="0"/>
        <v>11</v>
      </c>
      <c r="B31" s="22" t="s">
        <v>27</v>
      </c>
      <c r="C31" s="22" t="s">
        <v>445</v>
      </c>
      <c r="D31" s="12"/>
      <c r="E31" s="20">
        <v>0.6</v>
      </c>
      <c r="F31" s="20">
        <v>1.2</v>
      </c>
      <c r="G31" s="20">
        <v>1.7999999999999998</v>
      </c>
      <c r="H31" s="20">
        <v>2.4</v>
      </c>
      <c r="I31" s="20">
        <v>3</v>
      </c>
      <c r="J31" s="20">
        <v>3.5999999999999996</v>
      </c>
      <c r="K31" s="20">
        <v>4.2</v>
      </c>
      <c r="L31" s="20">
        <v>4.8</v>
      </c>
      <c r="M31" s="20">
        <v>5.3999999999999995</v>
      </c>
      <c r="N31" s="20">
        <v>6</v>
      </c>
      <c r="O31" s="12" t="s">
        <v>34</v>
      </c>
      <c r="P31" s="37"/>
    </row>
    <row r="32" spans="1:16" s="11" customFormat="1" ht="15.75" customHeight="1" x14ac:dyDescent="0.2">
      <c r="A32" s="39">
        <f t="shared" si="0"/>
        <v>12</v>
      </c>
      <c r="B32" s="22" t="s">
        <v>28</v>
      </c>
      <c r="C32" s="22" t="s">
        <v>491</v>
      </c>
      <c r="D32" s="12"/>
      <c r="E32" s="20">
        <v>1.2</v>
      </c>
      <c r="F32" s="20">
        <v>2.4</v>
      </c>
      <c r="G32" s="20">
        <v>3.5999999999999996</v>
      </c>
      <c r="H32" s="20">
        <v>4.8</v>
      </c>
      <c r="I32" s="20">
        <v>6</v>
      </c>
      <c r="J32" s="20">
        <v>7.1999999999999993</v>
      </c>
      <c r="K32" s="20">
        <v>8.4</v>
      </c>
      <c r="L32" s="20">
        <v>9.6</v>
      </c>
      <c r="M32" s="20">
        <v>10.799999999999999</v>
      </c>
      <c r="N32" s="20">
        <v>12</v>
      </c>
      <c r="O32" s="12" t="s">
        <v>34</v>
      </c>
      <c r="P32" s="37"/>
    </row>
    <row r="33" spans="1:16" s="11" customFormat="1" ht="15.75" customHeight="1" x14ac:dyDescent="0.2">
      <c r="A33" s="39">
        <f t="shared" si="0"/>
        <v>13</v>
      </c>
      <c r="B33" s="22" t="s">
        <v>29</v>
      </c>
      <c r="C33" s="22" t="s">
        <v>446</v>
      </c>
      <c r="D33" s="12"/>
      <c r="E33" s="20">
        <v>7.2</v>
      </c>
      <c r="F33" s="20">
        <v>14.4</v>
      </c>
      <c r="G33" s="20">
        <v>21.6</v>
      </c>
      <c r="H33" s="20">
        <v>28.8</v>
      </c>
      <c r="I33" s="20">
        <v>36</v>
      </c>
      <c r="J33" s="20">
        <v>43.2</v>
      </c>
      <c r="K33" s="20">
        <v>50.4</v>
      </c>
      <c r="L33" s="20">
        <v>57.6</v>
      </c>
      <c r="M33" s="20">
        <v>64.8</v>
      </c>
      <c r="N33" s="20">
        <v>72</v>
      </c>
      <c r="O33" s="12" t="s">
        <v>34</v>
      </c>
      <c r="P33" s="37"/>
    </row>
    <row r="34" spans="1:16" ht="15.75" customHeight="1" x14ac:dyDescent="0.2">
      <c r="A34" s="39">
        <f t="shared" si="0"/>
        <v>14</v>
      </c>
      <c r="B34" s="22" t="s">
        <v>190</v>
      </c>
      <c r="C34" s="23" t="s">
        <v>181</v>
      </c>
      <c r="D34" s="12" t="s">
        <v>21</v>
      </c>
      <c r="E34" s="19">
        <v>0.36</v>
      </c>
      <c r="F34" s="19">
        <v>0.36</v>
      </c>
      <c r="G34" s="19">
        <v>0.36</v>
      </c>
      <c r="H34" s="19">
        <v>0.36</v>
      </c>
      <c r="I34" s="19">
        <v>0.36</v>
      </c>
      <c r="J34" s="19">
        <v>0.36</v>
      </c>
      <c r="K34" s="19">
        <v>0.36</v>
      </c>
      <c r="L34" s="19">
        <v>0.36</v>
      </c>
      <c r="M34" s="19">
        <v>0.36</v>
      </c>
      <c r="N34" s="19">
        <v>0.36</v>
      </c>
      <c r="O34" s="12" t="s">
        <v>115</v>
      </c>
      <c r="P34" s="37"/>
    </row>
    <row r="35" spans="1:16" ht="15.75" customHeight="1" x14ac:dyDescent="0.2">
      <c r="A35" s="39">
        <f t="shared" si="0"/>
        <v>15</v>
      </c>
      <c r="B35" s="22" t="s">
        <v>114</v>
      </c>
      <c r="C35" s="23" t="s">
        <v>181</v>
      </c>
      <c r="D35" s="12" t="s">
        <v>455</v>
      </c>
      <c r="E35" s="19">
        <v>0.67</v>
      </c>
      <c r="F35" s="19">
        <v>1.34</v>
      </c>
      <c r="G35" s="19">
        <v>2.0099999999999998</v>
      </c>
      <c r="H35" s="19">
        <v>2.68</v>
      </c>
      <c r="I35" s="19">
        <v>3.35</v>
      </c>
      <c r="J35" s="19">
        <v>4.0199999999999996</v>
      </c>
      <c r="K35" s="19">
        <v>4.6900000000000004</v>
      </c>
      <c r="L35" s="19">
        <v>5.36</v>
      </c>
      <c r="M35" s="19">
        <v>6.03</v>
      </c>
      <c r="N35" s="19">
        <v>6.7</v>
      </c>
      <c r="O35" s="12" t="s">
        <v>115</v>
      </c>
      <c r="P35" s="37"/>
    </row>
    <row r="36" spans="1:16" ht="15.75" customHeight="1" x14ac:dyDescent="0.2">
      <c r="A36" s="39">
        <f t="shared" si="0"/>
        <v>16</v>
      </c>
      <c r="B36" s="22" t="s">
        <v>343</v>
      </c>
      <c r="C36" s="23" t="s">
        <v>181</v>
      </c>
      <c r="D36" s="12" t="s">
        <v>363</v>
      </c>
      <c r="E36" s="19">
        <v>0.74</v>
      </c>
      <c r="F36" s="19">
        <v>1.48</v>
      </c>
      <c r="G36" s="19">
        <v>2.2200000000000002</v>
      </c>
      <c r="H36" s="19">
        <v>2.96</v>
      </c>
      <c r="I36" s="19">
        <v>3.7</v>
      </c>
      <c r="J36" s="19">
        <v>4.4400000000000004</v>
      </c>
      <c r="K36" s="19">
        <v>5.18</v>
      </c>
      <c r="L36" s="19">
        <v>5.92</v>
      </c>
      <c r="M36" s="19">
        <v>6.66</v>
      </c>
      <c r="N36" s="19">
        <v>7.4</v>
      </c>
      <c r="O36" s="12" t="s">
        <v>115</v>
      </c>
      <c r="P36" s="37"/>
    </row>
    <row r="37" spans="1:16" ht="15.75" customHeight="1" x14ac:dyDescent="0.2">
      <c r="A37" s="39">
        <f t="shared" si="0"/>
        <v>17</v>
      </c>
      <c r="B37" s="36" t="s">
        <v>496</v>
      </c>
      <c r="C37" s="23" t="s">
        <v>463</v>
      </c>
      <c r="D37" s="12" t="s">
        <v>456</v>
      </c>
      <c r="E37" s="20">
        <v>22.4999</v>
      </c>
      <c r="F37" s="20">
        <v>44.9998</v>
      </c>
      <c r="G37" s="20">
        <v>67.499700000000004</v>
      </c>
      <c r="H37" s="20">
        <v>89.999600000000001</v>
      </c>
      <c r="I37" s="20">
        <v>112.4995</v>
      </c>
      <c r="J37" s="20">
        <v>134.99939999999998</v>
      </c>
      <c r="K37" s="20">
        <v>157.49930000000001</v>
      </c>
      <c r="L37" s="20">
        <v>179.99919999999997</v>
      </c>
      <c r="M37" s="20">
        <v>202.4991</v>
      </c>
      <c r="N37" s="20">
        <v>224.99899999999997</v>
      </c>
      <c r="O37" s="12" t="s">
        <v>496</v>
      </c>
      <c r="P37" s="37"/>
    </row>
    <row r="38" spans="1:16" ht="15.75" customHeight="1" x14ac:dyDescent="0.2">
      <c r="A38" s="39">
        <f t="shared" si="0"/>
        <v>18</v>
      </c>
      <c r="B38" s="36" t="s">
        <v>174</v>
      </c>
      <c r="C38" s="22" t="s">
        <v>19</v>
      </c>
      <c r="D38" s="12" t="s">
        <v>20</v>
      </c>
      <c r="E38" s="20">
        <v>2.81</v>
      </c>
      <c r="F38" s="20">
        <v>5.62</v>
      </c>
      <c r="G38" s="20">
        <v>8.43</v>
      </c>
      <c r="H38" s="20">
        <v>11.24</v>
      </c>
      <c r="I38" s="20">
        <v>14.05</v>
      </c>
      <c r="J38" s="20">
        <v>16.86</v>
      </c>
      <c r="K38" s="20">
        <v>19.670000000000002</v>
      </c>
      <c r="L38" s="20">
        <v>22.48</v>
      </c>
      <c r="M38" s="20">
        <v>25.29</v>
      </c>
      <c r="N38" s="20">
        <v>28.1</v>
      </c>
      <c r="O38" s="12" t="s">
        <v>174</v>
      </c>
      <c r="P38" s="37"/>
    </row>
    <row r="39" spans="1:16" ht="15.75" customHeight="1" x14ac:dyDescent="0.2">
      <c r="A39" s="39">
        <f t="shared" si="0"/>
        <v>19</v>
      </c>
      <c r="B39" s="36" t="s">
        <v>55</v>
      </c>
      <c r="C39" s="36" t="s">
        <v>497</v>
      </c>
      <c r="D39" s="12" t="s">
        <v>457</v>
      </c>
      <c r="E39" s="20">
        <v>71.674000000000007</v>
      </c>
      <c r="F39" s="20">
        <v>71.674000000000007</v>
      </c>
      <c r="G39" s="20">
        <v>71.674000000000007</v>
      </c>
      <c r="H39" s="20">
        <v>71.674000000000007</v>
      </c>
      <c r="I39" s="20">
        <v>71.674000000000007</v>
      </c>
      <c r="J39" s="20">
        <v>71.674000000000007</v>
      </c>
      <c r="K39" s="20">
        <v>71.674000000000007</v>
      </c>
      <c r="L39" s="20">
        <v>71.674000000000007</v>
      </c>
      <c r="M39" s="20">
        <v>71.674000000000007</v>
      </c>
      <c r="N39" s="20">
        <v>71.674000000000007</v>
      </c>
      <c r="O39" s="40" t="s">
        <v>178</v>
      </c>
      <c r="P39" s="37"/>
    </row>
    <row r="40" spans="1:16" ht="15.75" customHeight="1" x14ac:dyDescent="0.2">
      <c r="A40" s="39">
        <f t="shared" si="0"/>
        <v>20</v>
      </c>
      <c r="B40" s="36" t="s">
        <v>56</v>
      </c>
      <c r="C40" s="36" t="s">
        <v>498</v>
      </c>
      <c r="D40" s="12" t="s">
        <v>492</v>
      </c>
      <c r="E40" s="20">
        <v>55.215199999999996</v>
      </c>
      <c r="F40" s="20">
        <v>55.115200000000002</v>
      </c>
      <c r="G40" s="20">
        <v>55.115200000000002</v>
      </c>
      <c r="H40" s="20">
        <v>68.922120000000007</v>
      </c>
      <c r="I40" s="20">
        <v>68.922120000000007</v>
      </c>
      <c r="J40" s="20">
        <v>68.922120000000007</v>
      </c>
      <c r="K40" s="20">
        <v>68.922120000000007</v>
      </c>
      <c r="L40" s="20">
        <v>68.922120000000007</v>
      </c>
      <c r="M40" s="20">
        <v>68.922120000000007</v>
      </c>
      <c r="N40" s="20">
        <v>68.922120000000007</v>
      </c>
      <c r="O40" s="40" t="s">
        <v>178</v>
      </c>
      <c r="P40" s="37"/>
    </row>
    <row r="41" spans="1:16" ht="15.75" customHeight="1" x14ac:dyDescent="0.2">
      <c r="A41" s="39">
        <f t="shared" si="0"/>
        <v>21</v>
      </c>
      <c r="B41" s="22" t="s">
        <v>51</v>
      </c>
      <c r="C41" s="22" t="s">
        <v>52</v>
      </c>
      <c r="D41" s="12" t="s">
        <v>192</v>
      </c>
      <c r="E41" s="20">
        <v>19.690000000000001</v>
      </c>
      <c r="F41" s="20">
        <v>39.380000000000003</v>
      </c>
      <c r="G41" s="20">
        <v>59.070000000000007</v>
      </c>
      <c r="H41" s="20">
        <v>78.760000000000005</v>
      </c>
      <c r="I41" s="20">
        <v>98.45</v>
      </c>
      <c r="J41" s="20">
        <v>118.14</v>
      </c>
      <c r="K41" s="20">
        <v>137.83000000000001</v>
      </c>
      <c r="L41" s="20">
        <v>157.52000000000001</v>
      </c>
      <c r="M41" s="20">
        <v>177.21</v>
      </c>
      <c r="N41" s="20">
        <v>196.9</v>
      </c>
      <c r="O41" s="12" t="s">
        <v>51</v>
      </c>
      <c r="P41" s="37"/>
    </row>
    <row r="42" spans="1:16" ht="25.5" x14ac:dyDescent="0.2">
      <c r="A42" s="39">
        <f t="shared" ref="A42:A46" si="1">A41+1</f>
        <v>22</v>
      </c>
      <c r="B42" s="22" t="s">
        <v>530</v>
      </c>
      <c r="C42" s="22"/>
      <c r="D42" s="12"/>
      <c r="E42" s="20">
        <v>75.12</v>
      </c>
      <c r="F42" s="20">
        <v>160.32000000000002</v>
      </c>
      <c r="G42" s="20">
        <v>235.68000000000004</v>
      </c>
      <c r="H42" s="20">
        <v>337.44000000000005</v>
      </c>
      <c r="I42" s="20">
        <v>463.68000000000006</v>
      </c>
      <c r="J42" s="20">
        <v>558.96</v>
      </c>
      <c r="K42" s="20">
        <v>622.32000000000005</v>
      </c>
      <c r="L42" s="20">
        <v>677.52</v>
      </c>
      <c r="M42" s="20">
        <v>750.24</v>
      </c>
      <c r="N42" s="20">
        <v>820.31999999999994</v>
      </c>
      <c r="O42" s="12" t="s">
        <v>175</v>
      </c>
      <c r="P42" s="37"/>
    </row>
    <row r="43" spans="1:16" ht="15.75" customHeight="1" x14ac:dyDescent="0.2">
      <c r="A43" s="39">
        <f t="shared" si="1"/>
        <v>23</v>
      </c>
      <c r="B43" s="22" t="s">
        <v>499</v>
      </c>
      <c r="C43" s="22" t="s">
        <v>57</v>
      </c>
      <c r="D43" s="12"/>
      <c r="E43" s="20">
        <v>41</v>
      </c>
      <c r="F43" s="20">
        <v>41</v>
      </c>
      <c r="G43" s="20">
        <v>41</v>
      </c>
      <c r="H43" s="20">
        <v>41</v>
      </c>
      <c r="I43" s="20">
        <v>41</v>
      </c>
      <c r="J43" s="20">
        <v>41</v>
      </c>
      <c r="K43" s="20">
        <v>41</v>
      </c>
      <c r="L43" s="20">
        <v>41</v>
      </c>
      <c r="M43" s="20">
        <v>41</v>
      </c>
      <c r="N43" s="20">
        <v>41</v>
      </c>
      <c r="O43" s="12" t="s">
        <v>58</v>
      </c>
      <c r="P43" s="37"/>
    </row>
    <row r="44" spans="1:16" ht="15.75" customHeight="1" x14ac:dyDescent="0.2">
      <c r="A44" s="39">
        <f t="shared" si="1"/>
        <v>24</v>
      </c>
      <c r="B44" s="22" t="s">
        <v>500</v>
      </c>
      <c r="C44" s="22" t="s">
        <v>54</v>
      </c>
      <c r="D44" s="12" t="s">
        <v>459</v>
      </c>
      <c r="E44" s="20">
        <v>6.3</v>
      </c>
      <c r="F44" s="20">
        <v>12.5</v>
      </c>
      <c r="G44" s="20">
        <v>18.7</v>
      </c>
      <c r="H44" s="20">
        <v>24.9</v>
      </c>
      <c r="I44" s="20">
        <v>31.200000000000003</v>
      </c>
      <c r="J44" s="20">
        <v>37.5</v>
      </c>
      <c r="K44" s="20">
        <v>43.7</v>
      </c>
      <c r="L44" s="20">
        <v>49.9</v>
      </c>
      <c r="M44" s="20">
        <v>56.099999999999994</v>
      </c>
      <c r="N44" s="20">
        <v>62.400000000000006</v>
      </c>
      <c r="O44" s="12" t="s">
        <v>58</v>
      </c>
      <c r="P44" s="37"/>
    </row>
    <row r="45" spans="1:16" ht="15.75" customHeight="1" x14ac:dyDescent="0.2">
      <c r="A45" s="39">
        <f t="shared" si="1"/>
        <v>25</v>
      </c>
      <c r="B45" s="22" t="s">
        <v>152</v>
      </c>
      <c r="C45" s="22" t="s">
        <v>151</v>
      </c>
      <c r="D45" s="12"/>
      <c r="E45" s="20">
        <v>1.2</v>
      </c>
      <c r="F45" s="20">
        <v>2.4</v>
      </c>
      <c r="G45" s="20">
        <v>3.6</v>
      </c>
      <c r="H45" s="20">
        <v>4.8</v>
      </c>
      <c r="I45" s="20">
        <v>6</v>
      </c>
      <c r="J45" s="20">
        <v>7.2</v>
      </c>
      <c r="K45" s="20">
        <v>8.4</v>
      </c>
      <c r="L45" s="20">
        <v>9.6</v>
      </c>
      <c r="M45" s="20">
        <v>10.8</v>
      </c>
      <c r="N45" s="20">
        <v>12</v>
      </c>
      <c r="O45" s="12" t="s">
        <v>58</v>
      </c>
      <c r="P45" s="37"/>
    </row>
    <row r="46" spans="1:16" ht="15.75" customHeight="1" x14ac:dyDescent="0.2">
      <c r="A46" s="39">
        <f t="shared" si="1"/>
        <v>26</v>
      </c>
      <c r="B46" s="22" t="s">
        <v>397</v>
      </c>
      <c r="C46" s="22" t="s">
        <v>116</v>
      </c>
      <c r="D46" s="12" t="s">
        <v>458</v>
      </c>
      <c r="E46" s="20">
        <v>23</v>
      </c>
      <c r="F46" s="20">
        <v>46</v>
      </c>
      <c r="G46" s="20">
        <v>69</v>
      </c>
      <c r="H46" s="20">
        <v>92</v>
      </c>
      <c r="I46" s="20">
        <v>115</v>
      </c>
      <c r="J46" s="20">
        <v>138</v>
      </c>
      <c r="K46" s="20">
        <v>161</v>
      </c>
      <c r="L46" s="20">
        <v>184</v>
      </c>
      <c r="M46" s="20">
        <v>207</v>
      </c>
      <c r="N46" s="20">
        <v>230</v>
      </c>
      <c r="O46" s="12" t="s">
        <v>397</v>
      </c>
      <c r="P46" s="37"/>
    </row>
    <row r="47" spans="1:16" ht="15.75" customHeight="1" x14ac:dyDescent="0.2">
      <c r="A47" s="39">
        <f t="shared" ref="A47:A55" si="2">A46+1</f>
        <v>27</v>
      </c>
      <c r="B47" s="22" t="s">
        <v>59</v>
      </c>
      <c r="C47" s="22" t="s">
        <v>63</v>
      </c>
      <c r="D47" s="12" t="s">
        <v>365</v>
      </c>
      <c r="E47" s="20">
        <v>12</v>
      </c>
      <c r="F47" s="20">
        <v>16</v>
      </c>
      <c r="G47" s="20">
        <v>20</v>
      </c>
      <c r="H47" s="20">
        <v>40</v>
      </c>
      <c r="I47" s="20">
        <v>60</v>
      </c>
      <c r="J47" s="20">
        <v>78</v>
      </c>
      <c r="K47" s="20">
        <v>78</v>
      </c>
      <c r="L47" s="20">
        <v>78</v>
      </c>
      <c r="M47" s="20">
        <v>78</v>
      </c>
      <c r="N47" s="20">
        <v>78</v>
      </c>
      <c r="O47" s="12" t="s">
        <v>66</v>
      </c>
      <c r="P47" s="37"/>
    </row>
    <row r="48" spans="1:16" ht="15.75" customHeight="1" x14ac:dyDescent="0.2">
      <c r="A48" s="39">
        <f t="shared" si="2"/>
        <v>28</v>
      </c>
      <c r="B48" s="22" t="s">
        <v>60</v>
      </c>
      <c r="C48" s="22" t="s">
        <v>65</v>
      </c>
      <c r="D48" s="12" t="s">
        <v>460</v>
      </c>
      <c r="E48" s="20">
        <v>4.6500000000000004</v>
      </c>
      <c r="F48" s="20">
        <v>6</v>
      </c>
      <c r="G48" s="20">
        <v>9</v>
      </c>
      <c r="H48" s="20">
        <v>9</v>
      </c>
      <c r="I48" s="20">
        <v>15</v>
      </c>
      <c r="J48" s="20">
        <v>18</v>
      </c>
      <c r="K48" s="20">
        <v>21</v>
      </c>
      <c r="L48" s="20">
        <v>25</v>
      </c>
      <c r="M48" s="20">
        <v>25</v>
      </c>
      <c r="N48" s="20">
        <v>27</v>
      </c>
      <c r="O48" s="12" t="s">
        <v>66</v>
      </c>
      <c r="P48" s="37"/>
    </row>
    <row r="49" spans="1:16" ht="15.75" customHeight="1" x14ac:dyDescent="0.2">
      <c r="A49" s="39">
        <f t="shared" si="2"/>
        <v>29</v>
      </c>
      <c r="B49" s="22" t="s">
        <v>61</v>
      </c>
      <c r="C49" s="22" t="s">
        <v>64</v>
      </c>
      <c r="D49" s="12" t="s">
        <v>366</v>
      </c>
      <c r="E49" s="20">
        <v>14</v>
      </c>
      <c r="F49" s="20">
        <v>16</v>
      </c>
      <c r="G49" s="20">
        <v>18</v>
      </c>
      <c r="H49" s="20">
        <v>20</v>
      </c>
      <c r="I49" s="20">
        <v>24</v>
      </c>
      <c r="J49" s="20">
        <v>26</v>
      </c>
      <c r="K49" s="20">
        <v>28</v>
      </c>
      <c r="L49" s="20">
        <v>32</v>
      </c>
      <c r="M49" s="20">
        <v>36.9</v>
      </c>
      <c r="N49" s="20">
        <v>36.9</v>
      </c>
      <c r="O49" s="12" t="s">
        <v>66</v>
      </c>
      <c r="P49" s="37"/>
    </row>
    <row r="50" spans="1:16" ht="15.75" customHeight="1" x14ac:dyDescent="0.2">
      <c r="A50" s="39">
        <f t="shared" si="2"/>
        <v>30</v>
      </c>
      <c r="B50" s="22" t="s">
        <v>62</v>
      </c>
      <c r="C50" s="22" t="s">
        <v>461</v>
      </c>
      <c r="D50" s="12" t="s">
        <v>462</v>
      </c>
      <c r="E50" s="20">
        <v>55</v>
      </c>
      <c r="F50" s="20">
        <v>55</v>
      </c>
      <c r="G50" s="20">
        <v>55</v>
      </c>
      <c r="H50" s="20">
        <v>55</v>
      </c>
      <c r="I50" s="20">
        <v>55</v>
      </c>
      <c r="J50" s="20">
        <v>55</v>
      </c>
      <c r="K50" s="20">
        <v>55</v>
      </c>
      <c r="L50" s="20">
        <v>55</v>
      </c>
      <c r="M50" s="20">
        <v>55</v>
      </c>
      <c r="N50" s="20">
        <v>55</v>
      </c>
      <c r="O50" s="12" t="s">
        <v>66</v>
      </c>
      <c r="P50" s="37"/>
    </row>
    <row r="51" spans="1:16" ht="15.75" customHeight="1" x14ac:dyDescent="0.2">
      <c r="A51" s="39">
        <f t="shared" si="2"/>
        <v>31</v>
      </c>
      <c r="B51" s="22" t="s">
        <v>447</v>
      </c>
      <c r="C51" s="22" t="s">
        <v>36</v>
      </c>
      <c r="D51" s="12" t="s">
        <v>191</v>
      </c>
      <c r="E51" s="20">
        <v>7.14</v>
      </c>
      <c r="F51" s="20">
        <v>13.24</v>
      </c>
      <c r="G51" s="20">
        <v>19.37</v>
      </c>
      <c r="H51" s="20">
        <v>26.22</v>
      </c>
      <c r="I51" s="20">
        <v>32.54</v>
      </c>
      <c r="J51" s="20">
        <v>37.46</v>
      </c>
      <c r="K51" s="20">
        <v>43.52</v>
      </c>
      <c r="L51" s="20">
        <v>49.62</v>
      </c>
      <c r="M51" s="20">
        <v>69.400000000000006</v>
      </c>
      <c r="N51" s="20">
        <v>85.11</v>
      </c>
      <c r="O51" s="12" t="s">
        <v>35</v>
      </c>
      <c r="P51" s="37"/>
    </row>
    <row r="52" spans="1:16" ht="15.75" customHeight="1" x14ac:dyDescent="0.2">
      <c r="A52" s="39">
        <f t="shared" si="2"/>
        <v>32</v>
      </c>
      <c r="B52" s="22" t="s">
        <v>179</v>
      </c>
      <c r="C52" s="22" t="s">
        <v>464</v>
      </c>
      <c r="D52" s="12" t="s">
        <v>465</v>
      </c>
      <c r="E52" s="20">
        <v>27</v>
      </c>
      <c r="F52" s="20">
        <v>43.9</v>
      </c>
      <c r="G52" s="20">
        <v>106.1</v>
      </c>
      <c r="H52" s="20">
        <v>117.4</v>
      </c>
      <c r="I52" s="20">
        <v>117.4</v>
      </c>
      <c r="J52" s="20">
        <v>159.80000000000001</v>
      </c>
      <c r="K52" s="20">
        <v>169</v>
      </c>
      <c r="L52" s="20">
        <v>165.5</v>
      </c>
      <c r="M52" s="20">
        <v>290.2</v>
      </c>
      <c r="N52" s="20">
        <v>506.5</v>
      </c>
      <c r="O52" s="12" t="s">
        <v>179</v>
      </c>
      <c r="P52" s="37"/>
    </row>
    <row r="53" spans="1:16" ht="25.5" x14ac:dyDescent="0.2">
      <c r="A53" s="39">
        <f t="shared" si="2"/>
        <v>33</v>
      </c>
      <c r="B53" s="22" t="s">
        <v>531</v>
      </c>
      <c r="C53" s="22"/>
      <c r="D53" s="12"/>
      <c r="E53" s="20">
        <v>214.44</v>
      </c>
      <c r="F53" s="20">
        <v>441.76</v>
      </c>
      <c r="G53" s="20">
        <v>648.31999999999994</v>
      </c>
      <c r="H53" s="20">
        <v>848.11999999999989</v>
      </c>
      <c r="I53" s="20">
        <v>1054.92</v>
      </c>
      <c r="J53" s="20">
        <v>1257.0799999999997</v>
      </c>
      <c r="K53" s="20">
        <v>1476.84</v>
      </c>
      <c r="L53" s="20">
        <v>1717.7200000000003</v>
      </c>
      <c r="M53" s="20">
        <v>1936.6200000000001</v>
      </c>
      <c r="N53" s="20">
        <v>2356.9</v>
      </c>
      <c r="O53" s="12" t="s">
        <v>75</v>
      </c>
      <c r="P53" s="37"/>
    </row>
    <row r="54" spans="1:16" ht="25.5" x14ac:dyDescent="0.2">
      <c r="A54" s="39">
        <f t="shared" si="2"/>
        <v>34</v>
      </c>
      <c r="B54" s="22" t="s">
        <v>532</v>
      </c>
      <c r="C54" s="22"/>
      <c r="D54" s="12"/>
      <c r="E54" s="20">
        <v>194.8771084715703</v>
      </c>
      <c r="F54" s="20">
        <v>339.85158616180803</v>
      </c>
      <c r="G54" s="20">
        <v>684.81096358117031</v>
      </c>
      <c r="H54" s="20">
        <v>977.75773026859588</v>
      </c>
      <c r="I54" s="20">
        <v>1134.7313404103206</v>
      </c>
      <c r="J54" s="20">
        <v>1336.2031705454322</v>
      </c>
      <c r="K54" s="20">
        <v>1528.4901424753177</v>
      </c>
      <c r="L54" s="20">
        <v>1690.8511154543444</v>
      </c>
      <c r="M54" s="20">
        <v>2092.3897413939039</v>
      </c>
      <c r="N54" s="20">
        <v>2605.4657550933589</v>
      </c>
      <c r="O54" s="12" t="s">
        <v>88</v>
      </c>
      <c r="P54" s="37"/>
    </row>
    <row r="55" spans="1:16" ht="15.75" customHeight="1" x14ac:dyDescent="0.2">
      <c r="A55" s="39">
        <f t="shared" si="2"/>
        <v>35</v>
      </c>
      <c r="B55" s="36" t="s">
        <v>157</v>
      </c>
      <c r="C55" s="22" t="s">
        <v>156</v>
      </c>
      <c r="D55" s="12" t="s">
        <v>466</v>
      </c>
      <c r="E55" s="20">
        <v>10.5</v>
      </c>
      <c r="F55" s="20">
        <v>18.899999999999999</v>
      </c>
      <c r="G55" s="20">
        <v>23.4</v>
      </c>
      <c r="H55" s="20">
        <v>23.4</v>
      </c>
      <c r="I55" s="20">
        <v>31.8</v>
      </c>
      <c r="J55" s="20">
        <v>31.8</v>
      </c>
      <c r="K55" s="20">
        <v>37.799999999999997</v>
      </c>
      <c r="L55" s="20">
        <v>37.799999999999997</v>
      </c>
      <c r="M55" s="20">
        <v>49</v>
      </c>
      <c r="N55" s="20">
        <v>140.60000000000002</v>
      </c>
      <c r="O55" s="12" t="s">
        <v>157</v>
      </c>
      <c r="P55" s="37"/>
    </row>
    <row r="56" spans="1:16" ht="15.75" customHeight="1" x14ac:dyDescent="0.2">
      <c r="A56" s="39">
        <f t="shared" ref="A56:A119" si="3">A55+1</f>
        <v>36</v>
      </c>
      <c r="B56" s="36" t="s">
        <v>154</v>
      </c>
      <c r="C56" s="22" t="s">
        <v>155</v>
      </c>
      <c r="D56" s="12" t="s">
        <v>467</v>
      </c>
      <c r="E56" s="20">
        <v>11.25</v>
      </c>
      <c r="F56" s="20">
        <v>22.5</v>
      </c>
      <c r="G56" s="20">
        <v>33.75</v>
      </c>
      <c r="H56" s="20">
        <v>45</v>
      </c>
      <c r="I56" s="20">
        <v>56.25</v>
      </c>
      <c r="J56" s="20">
        <v>67.5</v>
      </c>
      <c r="K56" s="20">
        <v>78.75</v>
      </c>
      <c r="L56" s="20">
        <v>90</v>
      </c>
      <c r="M56" s="20">
        <v>101.25</v>
      </c>
      <c r="N56" s="20">
        <v>112.5</v>
      </c>
      <c r="O56" s="12" t="s">
        <v>154</v>
      </c>
      <c r="P56" s="37"/>
    </row>
    <row r="57" spans="1:16" ht="15.75" customHeight="1" x14ac:dyDescent="0.2">
      <c r="A57" s="39">
        <f t="shared" si="3"/>
        <v>37</v>
      </c>
      <c r="B57" s="22" t="s">
        <v>448</v>
      </c>
      <c r="C57" s="22" t="s">
        <v>468</v>
      </c>
      <c r="D57" s="12" t="s">
        <v>469</v>
      </c>
      <c r="E57" s="20">
        <v>61.87</v>
      </c>
      <c r="F57" s="20">
        <v>68.74444444444444</v>
      </c>
      <c r="G57" s="20">
        <v>77.337500000000006</v>
      </c>
      <c r="H57" s="20">
        <v>88.385714285714286</v>
      </c>
      <c r="I57" s="20">
        <v>103.11666666666667</v>
      </c>
      <c r="J57" s="20">
        <v>123.74</v>
      </c>
      <c r="K57" s="20">
        <v>154.67500000000001</v>
      </c>
      <c r="L57" s="20">
        <v>206.23333333333335</v>
      </c>
      <c r="M57" s="20">
        <v>309.35000000000002</v>
      </c>
      <c r="N57" s="20">
        <v>618.70000000000005</v>
      </c>
      <c r="O57" s="12" t="s">
        <v>523</v>
      </c>
      <c r="P57" s="37"/>
    </row>
    <row r="58" spans="1:16" ht="15.75" customHeight="1" x14ac:dyDescent="0.2">
      <c r="A58" s="39">
        <f t="shared" si="3"/>
        <v>38</v>
      </c>
      <c r="B58" s="22" t="s">
        <v>67</v>
      </c>
      <c r="C58" s="22" t="s">
        <v>68</v>
      </c>
      <c r="D58" s="12" t="s">
        <v>374</v>
      </c>
      <c r="E58" s="20">
        <v>86</v>
      </c>
      <c r="F58" s="20">
        <v>86</v>
      </c>
      <c r="G58" s="20">
        <v>86</v>
      </c>
      <c r="H58" s="20">
        <v>86</v>
      </c>
      <c r="I58" s="20">
        <v>86</v>
      </c>
      <c r="J58" s="20">
        <v>86</v>
      </c>
      <c r="K58" s="20">
        <v>86</v>
      </c>
      <c r="L58" s="20">
        <v>86</v>
      </c>
      <c r="M58" s="20">
        <v>86</v>
      </c>
      <c r="N58" s="20">
        <v>86</v>
      </c>
      <c r="O58" s="12" t="s">
        <v>67</v>
      </c>
      <c r="P58" s="37"/>
    </row>
    <row r="59" spans="1:16" ht="31.5" customHeight="1" x14ac:dyDescent="0.2">
      <c r="A59" s="39">
        <f t="shared" si="3"/>
        <v>39</v>
      </c>
      <c r="B59" s="22" t="s">
        <v>525</v>
      </c>
      <c r="C59" s="22" t="s">
        <v>401</v>
      </c>
      <c r="D59" s="12"/>
      <c r="E59" s="20">
        <v>49</v>
      </c>
      <c r="F59" s="20">
        <v>89</v>
      </c>
      <c r="G59" s="20">
        <v>129</v>
      </c>
      <c r="H59" s="20">
        <v>169</v>
      </c>
      <c r="I59" s="20">
        <v>212</v>
      </c>
      <c r="J59" s="20">
        <v>254</v>
      </c>
      <c r="K59" s="20">
        <v>296</v>
      </c>
      <c r="L59" s="20">
        <v>338</v>
      </c>
      <c r="M59" s="20">
        <v>380</v>
      </c>
      <c r="N59" s="20">
        <v>421.8</v>
      </c>
      <c r="O59" s="12" t="s">
        <v>524</v>
      </c>
      <c r="P59" s="37"/>
    </row>
    <row r="60" spans="1:16" ht="31.5" customHeight="1" x14ac:dyDescent="0.2">
      <c r="A60" s="39">
        <f t="shared" si="3"/>
        <v>40</v>
      </c>
      <c r="B60" s="22" t="s">
        <v>526</v>
      </c>
      <c r="C60" s="22" t="s">
        <v>399</v>
      </c>
      <c r="D60" s="12"/>
      <c r="E60" s="20">
        <v>85.9</v>
      </c>
      <c r="F60" s="20">
        <v>171.8</v>
      </c>
      <c r="G60" s="20">
        <v>257.70000000000005</v>
      </c>
      <c r="H60" s="20">
        <v>343.6</v>
      </c>
      <c r="I60" s="20">
        <v>429.5</v>
      </c>
      <c r="J60" s="20">
        <v>515.40000000000009</v>
      </c>
      <c r="K60" s="20">
        <v>601.29999999999995</v>
      </c>
      <c r="L60" s="20">
        <v>687.2</v>
      </c>
      <c r="M60" s="20">
        <v>167.20000000000002</v>
      </c>
      <c r="N60" s="20">
        <v>253.10000000000002</v>
      </c>
      <c r="O60" s="12" t="s">
        <v>524</v>
      </c>
      <c r="P60" s="37"/>
    </row>
    <row r="61" spans="1:16" ht="31.5" customHeight="1" x14ac:dyDescent="0.2">
      <c r="A61" s="39">
        <f t="shared" si="3"/>
        <v>41</v>
      </c>
      <c r="B61" s="22" t="s">
        <v>527</v>
      </c>
      <c r="C61" s="22" t="s">
        <v>402</v>
      </c>
      <c r="D61" s="12"/>
      <c r="E61" s="20">
        <v>241.79999999999998</v>
      </c>
      <c r="F61" s="20">
        <v>279.5</v>
      </c>
      <c r="G61" s="20">
        <v>322</v>
      </c>
      <c r="H61" s="20">
        <v>364.5</v>
      </c>
      <c r="I61" s="20">
        <v>407</v>
      </c>
      <c r="J61" s="20">
        <v>449.5</v>
      </c>
      <c r="K61" s="20">
        <v>491.99999999999989</v>
      </c>
      <c r="L61" s="20">
        <v>534.5</v>
      </c>
      <c r="M61" s="20">
        <v>577</v>
      </c>
      <c r="N61" s="20">
        <v>619.5</v>
      </c>
      <c r="O61" s="12" t="s">
        <v>524</v>
      </c>
      <c r="P61" s="37"/>
    </row>
    <row r="62" spans="1:16" ht="31.5" customHeight="1" x14ac:dyDescent="0.2">
      <c r="A62" s="39">
        <f t="shared" si="3"/>
        <v>42</v>
      </c>
      <c r="B62" s="22" t="s">
        <v>528</v>
      </c>
      <c r="C62" s="34" t="s">
        <v>183</v>
      </c>
      <c r="D62" s="12" t="s">
        <v>403</v>
      </c>
      <c r="E62" s="20">
        <v>4.4180000000000001</v>
      </c>
      <c r="F62" s="20">
        <v>8.8360000000000003</v>
      </c>
      <c r="G62" s="20">
        <v>13.254</v>
      </c>
      <c r="H62" s="20">
        <v>17.672000000000001</v>
      </c>
      <c r="I62" s="20">
        <v>22.09</v>
      </c>
      <c r="J62" s="20">
        <v>26.507999999999999</v>
      </c>
      <c r="K62" s="20">
        <v>30.925999999999998</v>
      </c>
      <c r="L62" s="20">
        <v>35.344000000000001</v>
      </c>
      <c r="M62" s="20">
        <v>39.762</v>
      </c>
      <c r="N62" s="20">
        <v>44.18</v>
      </c>
      <c r="O62" s="12" t="s">
        <v>524</v>
      </c>
      <c r="P62" s="37"/>
    </row>
    <row r="63" spans="1:16" ht="31.5" customHeight="1" x14ac:dyDescent="0.2">
      <c r="A63" s="39">
        <f t="shared" si="3"/>
        <v>43</v>
      </c>
      <c r="B63" s="22" t="s">
        <v>529</v>
      </c>
      <c r="C63" s="22" t="s">
        <v>404</v>
      </c>
      <c r="D63" s="12"/>
      <c r="E63" s="20">
        <v>85.7</v>
      </c>
      <c r="F63" s="20">
        <v>173.2</v>
      </c>
      <c r="G63" s="20">
        <v>263.2</v>
      </c>
      <c r="H63" s="20">
        <v>356.00000000000006</v>
      </c>
      <c r="I63" s="20">
        <v>451.9</v>
      </c>
      <c r="J63" s="20">
        <v>539.70000000000005</v>
      </c>
      <c r="K63" s="20">
        <v>619.4</v>
      </c>
      <c r="L63" s="20">
        <v>706.5</v>
      </c>
      <c r="M63" s="20">
        <v>786.09999999999991</v>
      </c>
      <c r="N63" s="20">
        <v>928.2</v>
      </c>
      <c r="O63" s="12" t="s">
        <v>524</v>
      </c>
      <c r="P63" s="37"/>
    </row>
    <row r="64" spans="1:16" ht="15.75" customHeight="1" x14ac:dyDescent="0.2">
      <c r="A64" s="39">
        <f t="shared" si="3"/>
        <v>44</v>
      </c>
      <c r="B64" s="22" t="s">
        <v>39</v>
      </c>
      <c r="C64" s="22" t="s">
        <v>487</v>
      </c>
      <c r="D64" s="12" t="s">
        <v>488</v>
      </c>
      <c r="E64" s="20">
        <v>2.4652000000000003</v>
      </c>
      <c r="F64" s="20">
        <v>4.9304000000000006</v>
      </c>
      <c r="G64" s="20">
        <v>7.3956000000000008</v>
      </c>
      <c r="H64" s="20">
        <v>9.8608000000000011</v>
      </c>
      <c r="I64" s="20">
        <v>12.326000000000001</v>
      </c>
      <c r="J64" s="20">
        <v>14.791200000000002</v>
      </c>
      <c r="K64" s="20">
        <v>17.256399999999999</v>
      </c>
      <c r="L64" s="20">
        <v>19.721600000000002</v>
      </c>
      <c r="M64" s="20">
        <v>22.186800000000002</v>
      </c>
      <c r="N64" s="20">
        <v>24.652000000000001</v>
      </c>
      <c r="O64" s="12" t="s">
        <v>50</v>
      </c>
      <c r="P64" s="37"/>
    </row>
    <row r="65" spans="1:16" ht="15.75" customHeight="1" x14ac:dyDescent="0.2">
      <c r="A65" s="39">
        <f t="shared" si="3"/>
        <v>45</v>
      </c>
      <c r="B65" s="22" t="s">
        <v>37</v>
      </c>
      <c r="C65" s="22" t="s">
        <v>45</v>
      </c>
      <c r="D65" s="12" t="s">
        <v>405</v>
      </c>
      <c r="E65" s="20">
        <v>2.1132</v>
      </c>
      <c r="F65" s="20">
        <v>4.2263999999999999</v>
      </c>
      <c r="G65" s="20">
        <v>6.3395999999999999</v>
      </c>
      <c r="H65" s="20">
        <v>8.4527999999999999</v>
      </c>
      <c r="I65" s="20">
        <v>10.565999999999999</v>
      </c>
      <c r="J65" s="20">
        <v>12.6792</v>
      </c>
      <c r="K65" s="20">
        <v>14.792400000000001</v>
      </c>
      <c r="L65" s="20">
        <v>16.9056</v>
      </c>
      <c r="M65" s="20">
        <v>19.018799999999999</v>
      </c>
      <c r="N65" s="20">
        <v>21.132000000000001</v>
      </c>
      <c r="O65" s="12" t="s">
        <v>50</v>
      </c>
      <c r="P65" s="37"/>
    </row>
    <row r="66" spans="1:16" ht="15.75" customHeight="1" x14ac:dyDescent="0.2">
      <c r="A66" s="39">
        <f t="shared" si="3"/>
        <v>46</v>
      </c>
      <c r="B66" s="22" t="s">
        <v>505</v>
      </c>
      <c r="C66" s="22" t="s">
        <v>485</v>
      </c>
      <c r="D66" s="12" t="s">
        <v>486</v>
      </c>
      <c r="E66" s="20">
        <v>18.2256</v>
      </c>
      <c r="F66" s="20">
        <v>36.4512</v>
      </c>
      <c r="G66" s="20">
        <v>54.6768</v>
      </c>
      <c r="H66" s="20">
        <v>72.9024</v>
      </c>
      <c r="I66" s="20">
        <v>91.128</v>
      </c>
      <c r="J66" s="20">
        <v>109.3536</v>
      </c>
      <c r="K66" s="20">
        <v>127.5792</v>
      </c>
      <c r="L66" s="20">
        <v>145.8048</v>
      </c>
      <c r="M66" s="20">
        <v>164.03039999999999</v>
      </c>
      <c r="N66" s="20">
        <v>182.256</v>
      </c>
      <c r="O66" s="12" t="s">
        <v>50</v>
      </c>
      <c r="P66" s="37"/>
    </row>
    <row r="67" spans="1:16" ht="15.75" customHeight="1" x14ac:dyDescent="0.2">
      <c r="A67" s="39">
        <f t="shared" si="3"/>
        <v>47</v>
      </c>
      <c r="B67" s="22" t="s">
        <v>38</v>
      </c>
      <c r="C67" s="22" t="s">
        <v>45</v>
      </c>
      <c r="D67" s="12" t="s">
        <v>406</v>
      </c>
      <c r="E67" s="20">
        <v>6.4849999999999994</v>
      </c>
      <c r="F67" s="20">
        <v>12.969999999999999</v>
      </c>
      <c r="G67" s="20">
        <v>19.454999999999998</v>
      </c>
      <c r="H67" s="20">
        <v>25.939999999999998</v>
      </c>
      <c r="I67" s="20">
        <v>32.424999999999997</v>
      </c>
      <c r="J67" s="20">
        <v>38.909999999999997</v>
      </c>
      <c r="K67" s="20">
        <v>45.394999999999996</v>
      </c>
      <c r="L67" s="20">
        <v>51.879999999999995</v>
      </c>
      <c r="M67" s="20">
        <v>58.364999999999995</v>
      </c>
      <c r="N67" s="20">
        <v>64.849999999999994</v>
      </c>
      <c r="O67" s="12" t="s">
        <v>50</v>
      </c>
      <c r="P67" s="37"/>
    </row>
    <row r="68" spans="1:16" ht="15.75" customHeight="1" x14ac:dyDescent="0.2">
      <c r="A68" s="39">
        <f t="shared" si="3"/>
        <v>48</v>
      </c>
      <c r="B68" s="22" t="s">
        <v>506</v>
      </c>
      <c r="C68" s="22" t="s">
        <v>489</v>
      </c>
      <c r="D68" s="12" t="s">
        <v>490</v>
      </c>
      <c r="E68" s="20">
        <v>6.4695999999999998</v>
      </c>
      <c r="F68" s="20">
        <v>12.9392</v>
      </c>
      <c r="G68" s="20">
        <v>19.408799999999999</v>
      </c>
      <c r="H68" s="20">
        <v>25.878399999999999</v>
      </c>
      <c r="I68" s="20">
        <v>32.347999999999999</v>
      </c>
      <c r="J68" s="20">
        <v>38.817599999999999</v>
      </c>
      <c r="K68" s="20">
        <v>45.287199999999999</v>
      </c>
      <c r="L68" s="20">
        <v>51.756799999999998</v>
      </c>
      <c r="M68" s="20">
        <v>58.226400000000005</v>
      </c>
      <c r="N68" s="20">
        <v>64.695999999999998</v>
      </c>
      <c r="O68" s="12" t="s">
        <v>50</v>
      </c>
      <c r="P68" s="37"/>
    </row>
    <row r="69" spans="1:16" ht="15.75" customHeight="1" x14ac:dyDescent="0.2">
      <c r="A69" s="39">
        <f t="shared" si="3"/>
        <v>49</v>
      </c>
      <c r="B69" s="22" t="s">
        <v>40</v>
      </c>
      <c r="C69" s="22" t="s">
        <v>201</v>
      </c>
      <c r="D69" s="12">
        <v>12</v>
      </c>
      <c r="E69" s="20">
        <v>0.1273</v>
      </c>
      <c r="F69" s="20">
        <v>0.25459999999999999</v>
      </c>
      <c r="G69" s="20">
        <v>0.38190000000000002</v>
      </c>
      <c r="H69" s="20">
        <v>0.50919999999999999</v>
      </c>
      <c r="I69" s="20">
        <v>0.63649999999999995</v>
      </c>
      <c r="J69" s="20">
        <v>0.76380000000000003</v>
      </c>
      <c r="K69" s="20">
        <v>0.8911</v>
      </c>
      <c r="L69" s="20">
        <v>1.0184</v>
      </c>
      <c r="M69" s="20">
        <v>1.1456999999999999</v>
      </c>
      <c r="N69" s="20">
        <v>1.2729999999999999</v>
      </c>
      <c r="O69" s="12" t="s">
        <v>50</v>
      </c>
      <c r="P69" s="37"/>
    </row>
    <row r="70" spans="1:16" ht="15.75" customHeight="1" x14ac:dyDescent="0.2">
      <c r="A70" s="39">
        <f t="shared" si="3"/>
        <v>50</v>
      </c>
      <c r="B70" s="22" t="s">
        <v>433</v>
      </c>
      <c r="C70" s="22" t="s">
        <v>202</v>
      </c>
      <c r="D70" s="12">
        <v>8.1300000000000008</v>
      </c>
      <c r="E70" s="20">
        <v>1.6016999999999999</v>
      </c>
      <c r="F70" s="20">
        <v>3.2033999999999998</v>
      </c>
      <c r="G70" s="20">
        <v>4.8050999999999995</v>
      </c>
      <c r="H70" s="20">
        <v>6.4067999999999996</v>
      </c>
      <c r="I70" s="20">
        <v>8.0084999999999997</v>
      </c>
      <c r="J70" s="20">
        <v>9.610199999999999</v>
      </c>
      <c r="K70" s="20">
        <v>11.2119</v>
      </c>
      <c r="L70" s="20">
        <v>12.813599999999999</v>
      </c>
      <c r="M70" s="20">
        <v>14.415299999999998</v>
      </c>
      <c r="N70" s="20">
        <v>16.016999999999999</v>
      </c>
      <c r="O70" s="12" t="s">
        <v>50</v>
      </c>
      <c r="P70" s="37"/>
    </row>
    <row r="71" spans="1:16" ht="15.75" customHeight="1" x14ac:dyDescent="0.2">
      <c r="A71" s="39">
        <f t="shared" si="3"/>
        <v>51</v>
      </c>
      <c r="B71" s="22" t="s">
        <v>511</v>
      </c>
      <c r="C71" s="22"/>
      <c r="D71" s="12"/>
      <c r="E71" s="20">
        <v>0.53159999999999996</v>
      </c>
      <c r="F71" s="20">
        <v>1.0631999999999999</v>
      </c>
      <c r="G71" s="20">
        <v>1.5948</v>
      </c>
      <c r="H71" s="20">
        <v>2.1263999999999998</v>
      </c>
      <c r="I71" s="20">
        <v>2.6579999999999999</v>
      </c>
      <c r="J71" s="20">
        <v>3.1896</v>
      </c>
      <c r="K71" s="20">
        <v>3.7211999999999996</v>
      </c>
      <c r="L71" s="20">
        <v>4.2527999999999997</v>
      </c>
      <c r="M71" s="20">
        <v>4.7843999999999998</v>
      </c>
      <c r="N71" s="20">
        <v>5.3159999999999998</v>
      </c>
      <c r="O71" s="12" t="s">
        <v>50</v>
      </c>
      <c r="P71" s="37"/>
    </row>
    <row r="72" spans="1:16" ht="15.75" customHeight="1" x14ac:dyDescent="0.2">
      <c r="A72" s="39">
        <f t="shared" si="3"/>
        <v>52</v>
      </c>
      <c r="B72" s="22" t="s">
        <v>507</v>
      </c>
      <c r="C72" s="22" t="s">
        <v>203</v>
      </c>
      <c r="D72" s="12" t="s">
        <v>409</v>
      </c>
      <c r="E72" s="20">
        <v>2.6149999999999998</v>
      </c>
      <c r="F72" s="20">
        <v>5.2299999999999995</v>
      </c>
      <c r="G72" s="20">
        <v>7.8449999999999989</v>
      </c>
      <c r="H72" s="20">
        <v>10.459999999999999</v>
      </c>
      <c r="I72" s="20">
        <v>13.074999999999999</v>
      </c>
      <c r="J72" s="20">
        <v>15.689999999999998</v>
      </c>
      <c r="K72" s="20">
        <v>18.305</v>
      </c>
      <c r="L72" s="20">
        <v>20.919999999999998</v>
      </c>
      <c r="M72" s="20">
        <v>23.534999999999997</v>
      </c>
      <c r="N72" s="20">
        <v>26.15</v>
      </c>
      <c r="O72" s="12" t="s">
        <v>50</v>
      </c>
      <c r="P72" s="37"/>
    </row>
    <row r="73" spans="1:16" ht="15.75" customHeight="1" x14ac:dyDescent="0.2">
      <c r="A73" s="39">
        <f t="shared" si="3"/>
        <v>53</v>
      </c>
      <c r="B73" s="22" t="s">
        <v>501</v>
      </c>
      <c r="C73" s="22" t="s">
        <v>204</v>
      </c>
      <c r="D73" s="12">
        <v>3.14</v>
      </c>
      <c r="E73" s="20">
        <v>1.0795999999999999</v>
      </c>
      <c r="F73" s="20">
        <v>2.1591999999999998</v>
      </c>
      <c r="G73" s="20">
        <v>3.2387999999999995</v>
      </c>
      <c r="H73" s="20">
        <v>4.3183999999999996</v>
      </c>
      <c r="I73" s="20">
        <v>5.3979999999999997</v>
      </c>
      <c r="J73" s="20">
        <v>6.4775999999999989</v>
      </c>
      <c r="K73" s="20">
        <v>7.557199999999999</v>
      </c>
      <c r="L73" s="20">
        <v>8.6367999999999991</v>
      </c>
      <c r="M73" s="20">
        <v>9.7163999999999984</v>
      </c>
      <c r="N73" s="20">
        <v>10.795999999999999</v>
      </c>
      <c r="O73" s="12" t="s">
        <v>50</v>
      </c>
      <c r="P73" s="37"/>
    </row>
    <row r="74" spans="1:16" ht="15.75" customHeight="1" x14ac:dyDescent="0.2">
      <c r="A74" s="39">
        <f t="shared" si="3"/>
        <v>54</v>
      </c>
      <c r="B74" s="22" t="s">
        <v>512</v>
      </c>
      <c r="C74" s="22" t="s">
        <v>470</v>
      </c>
      <c r="D74" s="12" t="s">
        <v>471</v>
      </c>
      <c r="E74" s="20">
        <v>3.9639000000000002</v>
      </c>
      <c r="F74" s="20">
        <v>7.9278000000000004</v>
      </c>
      <c r="G74" s="20">
        <v>11.891700000000002</v>
      </c>
      <c r="H74" s="20">
        <v>15.855600000000001</v>
      </c>
      <c r="I74" s="20">
        <v>19.819500000000005</v>
      </c>
      <c r="J74" s="20">
        <v>23.783400000000004</v>
      </c>
      <c r="K74" s="20">
        <v>27.747300000000003</v>
      </c>
      <c r="L74" s="20">
        <v>31.711200000000002</v>
      </c>
      <c r="M74" s="20">
        <v>35.6751</v>
      </c>
      <c r="N74" s="20">
        <v>39.63900000000001</v>
      </c>
      <c r="O74" s="12" t="s">
        <v>50</v>
      </c>
      <c r="P74" s="37"/>
    </row>
    <row r="75" spans="1:16" ht="15.75" customHeight="1" x14ac:dyDescent="0.2">
      <c r="A75" s="39">
        <f t="shared" si="3"/>
        <v>55</v>
      </c>
      <c r="B75" s="22" t="s">
        <v>41</v>
      </c>
      <c r="C75" s="22" t="s">
        <v>472</v>
      </c>
      <c r="D75" s="12" t="s">
        <v>473</v>
      </c>
      <c r="E75" s="20">
        <v>6.5137</v>
      </c>
      <c r="F75" s="20">
        <v>13.0274</v>
      </c>
      <c r="G75" s="20">
        <v>19.541099999999997</v>
      </c>
      <c r="H75" s="20">
        <v>26.0548</v>
      </c>
      <c r="I75" s="20">
        <v>32.568499999999993</v>
      </c>
      <c r="J75" s="20">
        <v>39.082199999999993</v>
      </c>
      <c r="K75" s="20">
        <v>45.5959</v>
      </c>
      <c r="L75" s="20">
        <v>52.1096</v>
      </c>
      <c r="M75" s="20">
        <v>58.6233</v>
      </c>
      <c r="N75" s="20">
        <v>65.137</v>
      </c>
      <c r="O75" s="12" t="s">
        <v>50</v>
      </c>
      <c r="P75" s="37"/>
    </row>
    <row r="76" spans="1:16" ht="15.75" customHeight="1" x14ac:dyDescent="0.2">
      <c r="A76" s="39">
        <f t="shared" si="3"/>
        <v>56</v>
      </c>
      <c r="B76" s="22" t="s">
        <v>42</v>
      </c>
      <c r="C76" s="22" t="s">
        <v>46</v>
      </c>
      <c r="D76" s="12" t="s">
        <v>410</v>
      </c>
      <c r="E76" s="20">
        <v>0.85470000000000002</v>
      </c>
      <c r="F76" s="20">
        <v>1.7094</v>
      </c>
      <c r="G76" s="20">
        <v>2.5640999999999998</v>
      </c>
      <c r="H76" s="20">
        <v>3.4188000000000001</v>
      </c>
      <c r="I76" s="20">
        <v>4.2735000000000003</v>
      </c>
      <c r="J76" s="20">
        <v>5.1281999999999996</v>
      </c>
      <c r="K76" s="20">
        <v>5.9828999999999999</v>
      </c>
      <c r="L76" s="20">
        <v>6.8376000000000001</v>
      </c>
      <c r="M76" s="20">
        <v>7.6923000000000004</v>
      </c>
      <c r="N76" s="20">
        <v>8.5470000000000006</v>
      </c>
      <c r="O76" s="12" t="s">
        <v>50</v>
      </c>
      <c r="P76" s="37"/>
    </row>
    <row r="77" spans="1:16" ht="15.75" customHeight="1" x14ac:dyDescent="0.2">
      <c r="A77" s="39">
        <f t="shared" si="3"/>
        <v>57</v>
      </c>
      <c r="B77" s="22" t="s">
        <v>508</v>
      </c>
      <c r="C77" s="22" t="s">
        <v>474</v>
      </c>
      <c r="D77" s="12" t="s">
        <v>475</v>
      </c>
      <c r="E77" s="20">
        <v>5.2697000000000003</v>
      </c>
      <c r="F77" s="20">
        <v>10.539400000000001</v>
      </c>
      <c r="G77" s="20">
        <v>15.809100000000001</v>
      </c>
      <c r="H77" s="20">
        <v>21.078800000000001</v>
      </c>
      <c r="I77" s="20">
        <v>26.348500000000001</v>
      </c>
      <c r="J77" s="20">
        <v>31.618200000000002</v>
      </c>
      <c r="K77" s="20">
        <v>36.887900000000002</v>
      </c>
      <c r="L77" s="20">
        <v>42.157600000000002</v>
      </c>
      <c r="M77" s="20">
        <v>47.427300000000002</v>
      </c>
      <c r="N77" s="20">
        <v>52.696999999999996</v>
      </c>
      <c r="O77" s="12" t="s">
        <v>50</v>
      </c>
      <c r="P77" s="37"/>
    </row>
    <row r="78" spans="1:16" ht="15.75" customHeight="1" x14ac:dyDescent="0.2">
      <c r="A78" s="39">
        <f t="shared" si="3"/>
        <v>58</v>
      </c>
      <c r="B78" s="22" t="s">
        <v>513</v>
      </c>
      <c r="C78" s="22" t="s">
        <v>476</v>
      </c>
      <c r="D78" s="12" t="s">
        <v>477</v>
      </c>
      <c r="E78" s="20">
        <v>1.8391000000000002</v>
      </c>
      <c r="F78" s="20">
        <v>3.6782000000000004</v>
      </c>
      <c r="G78" s="20">
        <v>5.5173000000000005</v>
      </c>
      <c r="H78" s="20">
        <v>7.3564000000000007</v>
      </c>
      <c r="I78" s="20">
        <v>9.1955000000000009</v>
      </c>
      <c r="J78" s="20">
        <v>11.034600000000001</v>
      </c>
      <c r="K78" s="20">
        <v>12.873699999999999</v>
      </c>
      <c r="L78" s="20">
        <v>14.712800000000001</v>
      </c>
      <c r="M78" s="20">
        <v>16.5519</v>
      </c>
      <c r="N78" s="20">
        <v>18.391000000000002</v>
      </c>
      <c r="O78" s="12" t="s">
        <v>50</v>
      </c>
      <c r="P78" s="37"/>
    </row>
    <row r="79" spans="1:16" ht="15.75" customHeight="1" x14ac:dyDescent="0.2">
      <c r="A79" s="39">
        <f t="shared" si="3"/>
        <v>59</v>
      </c>
      <c r="B79" s="22" t="s">
        <v>40</v>
      </c>
      <c r="C79" s="22" t="s">
        <v>205</v>
      </c>
      <c r="D79" s="12">
        <v>6.13</v>
      </c>
      <c r="E79" s="20">
        <v>0.29880000000000001</v>
      </c>
      <c r="F79" s="20">
        <v>0.59760000000000002</v>
      </c>
      <c r="G79" s="20">
        <v>0.89640000000000009</v>
      </c>
      <c r="H79" s="20">
        <v>1.1952</v>
      </c>
      <c r="I79" s="20">
        <v>1.494</v>
      </c>
      <c r="J79" s="20">
        <v>1.7928000000000002</v>
      </c>
      <c r="K79" s="20">
        <v>2.0916000000000001</v>
      </c>
      <c r="L79" s="20">
        <v>2.3904000000000001</v>
      </c>
      <c r="M79" s="20">
        <v>2.6892</v>
      </c>
      <c r="N79" s="20">
        <v>2.988</v>
      </c>
      <c r="O79" s="12" t="s">
        <v>50</v>
      </c>
      <c r="P79" s="37"/>
    </row>
    <row r="80" spans="1:16" ht="15.75" customHeight="1" x14ac:dyDescent="0.2">
      <c r="A80" s="39">
        <f t="shared" si="3"/>
        <v>60</v>
      </c>
      <c r="B80" s="22" t="s">
        <v>508</v>
      </c>
      <c r="C80" s="22" t="s">
        <v>205</v>
      </c>
      <c r="D80" s="12">
        <v>17.22</v>
      </c>
      <c r="E80" s="20">
        <v>0.43909999999999999</v>
      </c>
      <c r="F80" s="20">
        <v>0.87819999999999998</v>
      </c>
      <c r="G80" s="20">
        <v>1.3172999999999999</v>
      </c>
      <c r="H80" s="20">
        <v>1.7564</v>
      </c>
      <c r="I80" s="20">
        <v>2.1955</v>
      </c>
      <c r="J80" s="20">
        <v>2.6345999999999998</v>
      </c>
      <c r="K80" s="20">
        <v>3.0737000000000001</v>
      </c>
      <c r="L80" s="20">
        <v>3.5127999999999999</v>
      </c>
      <c r="M80" s="20">
        <v>3.9518999999999997</v>
      </c>
      <c r="N80" s="20">
        <v>4.391</v>
      </c>
      <c r="O80" s="12" t="s">
        <v>50</v>
      </c>
      <c r="P80" s="37"/>
    </row>
    <row r="81" spans="1:16" ht="42" customHeight="1" x14ac:dyDescent="0.2">
      <c r="A81" s="39">
        <f t="shared" si="3"/>
        <v>61</v>
      </c>
      <c r="B81" s="22" t="s">
        <v>344</v>
      </c>
      <c r="C81" s="22" t="s">
        <v>449</v>
      </c>
      <c r="D81" s="12" t="s">
        <v>411</v>
      </c>
      <c r="E81" s="20">
        <v>2.3250999999999999</v>
      </c>
      <c r="F81" s="20">
        <v>4.6501999999999999</v>
      </c>
      <c r="G81" s="20">
        <v>6.9752999999999998</v>
      </c>
      <c r="H81" s="20">
        <v>9.3003999999999998</v>
      </c>
      <c r="I81" s="20">
        <v>11.625499999999999</v>
      </c>
      <c r="J81" s="20">
        <v>13.9506</v>
      </c>
      <c r="K81" s="20">
        <v>16.275700000000001</v>
      </c>
      <c r="L81" s="20">
        <v>18.6008</v>
      </c>
      <c r="M81" s="20">
        <v>20.925899999999999</v>
      </c>
      <c r="N81" s="20">
        <v>23.251000000000001</v>
      </c>
      <c r="O81" s="12" t="s">
        <v>50</v>
      </c>
      <c r="P81" s="37"/>
    </row>
    <row r="82" spans="1:16" ht="15.75" customHeight="1" x14ac:dyDescent="0.2">
      <c r="A82" s="39">
        <f t="shared" si="3"/>
        <v>62</v>
      </c>
      <c r="B82" s="22" t="s">
        <v>514</v>
      </c>
      <c r="C82" s="22" t="s">
        <v>47</v>
      </c>
      <c r="D82" s="12" t="s">
        <v>412</v>
      </c>
      <c r="E82" s="20">
        <v>0.42480000000000001</v>
      </c>
      <c r="F82" s="20">
        <v>0.84960000000000002</v>
      </c>
      <c r="G82" s="20">
        <v>1.2744</v>
      </c>
      <c r="H82" s="20">
        <v>1.6992</v>
      </c>
      <c r="I82" s="20">
        <v>2.1240000000000001</v>
      </c>
      <c r="J82" s="20">
        <v>2.5488</v>
      </c>
      <c r="K82" s="20">
        <v>2.9736000000000002</v>
      </c>
      <c r="L82" s="20">
        <v>3.3984000000000001</v>
      </c>
      <c r="M82" s="20">
        <v>3.8231999999999999</v>
      </c>
      <c r="N82" s="20">
        <v>4.2480000000000002</v>
      </c>
      <c r="O82" s="12" t="s">
        <v>50</v>
      </c>
      <c r="P82" s="37"/>
    </row>
    <row r="83" spans="1:16" ht="32.25" customHeight="1" x14ac:dyDescent="0.2">
      <c r="A83" s="39">
        <f t="shared" si="3"/>
        <v>63</v>
      </c>
      <c r="B83" s="22" t="s">
        <v>346</v>
      </c>
      <c r="C83" s="22" t="s">
        <v>345</v>
      </c>
      <c r="D83" s="12" t="s">
        <v>413</v>
      </c>
      <c r="E83" s="20">
        <v>0.29369999999999996</v>
      </c>
      <c r="F83" s="20">
        <v>0.58739999999999992</v>
      </c>
      <c r="G83" s="20">
        <v>0.88109999999999988</v>
      </c>
      <c r="H83" s="20">
        <v>1.1747999999999998</v>
      </c>
      <c r="I83" s="20">
        <v>1.4684999999999997</v>
      </c>
      <c r="J83" s="20">
        <v>1.7621999999999998</v>
      </c>
      <c r="K83" s="20">
        <v>2.0558999999999998</v>
      </c>
      <c r="L83" s="20">
        <v>2.3495999999999997</v>
      </c>
      <c r="M83" s="20">
        <v>2.6432999999999995</v>
      </c>
      <c r="N83" s="20">
        <v>2.9369999999999998</v>
      </c>
      <c r="O83" s="12" t="s">
        <v>50</v>
      </c>
      <c r="P83" s="37"/>
    </row>
    <row r="84" spans="1:16" ht="15.75" customHeight="1" x14ac:dyDescent="0.2">
      <c r="A84" s="39">
        <f t="shared" si="3"/>
        <v>64</v>
      </c>
      <c r="B84" s="22" t="s">
        <v>515</v>
      </c>
      <c r="C84" s="22" t="s">
        <v>478</v>
      </c>
      <c r="D84" s="12" t="s">
        <v>479</v>
      </c>
      <c r="E84" s="20">
        <v>0.76600000000000001</v>
      </c>
      <c r="F84" s="20">
        <v>1.532</v>
      </c>
      <c r="G84" s="20">
        <v>2.298</v>
      </c>
      <c r="H84" s="20">
        <v>3.0640000000000001</v>
      </c>
      <c r="I84" s="20">
        <v>3.83</v>
      </c>
      <c r="J84" s="20">
        <v>4.5960000000000001</v>
      </c>
      <c r="K84" s="20">
        <v>5.3620000000000001</v>
      </c>
      <c r="L84" s="20">
        <v>6.1280000000000001</v>
      </c>
      <c r="M84" s="20">
        <v>6.8940000000000001</v>
      </c>
      <c r="N84" s="20">
        <v>7.66</v>
      </c>
      <c r="O84" s="12" t="s">
        <v>50</v>
      </c>
      <c r="P84" s="37"/>
    </row>
    <row r="85" spans="1:16" ht="15.75" customHeight="1" x14ac:dyDescent="0.2">
      <c r="A85" s="39">
        <f t="shared" si="3"/>
        <v>65</v>
      </c>
      <c r="B85" s="22" t="s">
        <v>516</v>
      </c>
      <c r="C85" s="22" t="s">
        <v>148</v>
      </c>
      <c r="D85" s="12" t="s">
        <v>414</v>
      </c>
      <c r="E85" s="20">
        <v>0.66799999999999993</v>
      </c>
      <c r="F85" s="20">
        <v>1.3359999999999999</v>
      </c>
      <c r="G85" s="20">
        <v>2.0039999999999996</v>
      </c>
      <c r="H85" s="20">
        <v>2.6719999999999997</v>
      </c>
      <c r="I85" s="20">
        <v>3.34</v>
      </c>
      <c r="J85" s="20">
        <v>4.0079999999999991</v>
      </c>
      <c r="K85" s="20">
        <v>4.6759999999999993</v>
      </c>
      <c r="L85" s="20">
        <v>5.3439999999999994</v>
      </c>
      <c r="M85" s="20">
        <v>6.0119999999999996</v>
      </c>
      <c r="N85" s="20">
        <v>6.68</v>
      </c>
      <c r="O85" s="12" t="s">
        <v>50</v>
      </c>
      <c r="P85" s="37"/>
    </row>
    <row r="86" spans="1:16" ht="15.75" customHeight="1" x14ac:dyDescent="0.2">
      <c r="A86" s="39">
        <f t="shared" si="3"/>
        <v>66</v>
      </c>
      <c r="B86" s="22" t="s">
        <v>521</v>
      </c>
      <c r="C86" s="22" t="s">
        <v>48</v>
      </c>
      <c r="D86" s="12" t="s">
        <v>415</v>
      </c>
      <c r="E86" s="20">
        <v>0.23050000000000001</v>
      </c>
      <c r="F86" s="20">
        <v>0.46100000000000002</v>
      </c>
      <c r="G86" s="20">
        <v>0.6915</v>
      </c>
      <c r="H86" s="20">
        <v>0.92200000000000004</v>
      </c>
      <c r="I86" s="20">
        <v>1.1525000000000001</v>
      </c>
      <c r="J86" s="20">
        <v>1.383</v>
      </c>
      <c r="K86" s="20">
        <v>1.6135000000000002</v>
      </c>
      <c r="L86" s="20">
        <v>1.8440000000000001</v>
      </c>
      <c r="M86" s="20">
        <v>2.0745</v>
      </c>
      <c r="N86" s="20">
        <v>2.3050000000000002</v>
      </c>
      <c r="O86" s="12" t="s">
        <v>50</v>
      </c>
      <c r="P86" s="37"/>
    </row>
    <row r="87" spans="1:16" ht="15.75" customHeight="1" x14ac:dyDescent="0.2">
      <c r="A87" s="39">
        <f t="shared" si="3"/>
        <v>67</v>
      </c>
      <c r="B87" s="22" t="s">
        <v>493</v>
      </c>
      <c r="C87" s="22" t="s">
        <v>45</v>
      </c>
      <c r="D87" s="12" t="s">
        <v>407</v>
      </c>
      <c r="E87" s="20">
        <v>0.31819999999999998</v>
      </c>
      <c r="F87" s="20">
        <v>0.63639999999999997</v>
      </c>
      <c r="G87" s="20">
        <v>0.95459999999999989</v>
      </c>
      <c r="H87" s="20">
        <v>1.2727999999999999</v>
      </c>
      <c r="I87" s="20">
        <v>1.591</v>
      </c>
      <c r="J87" s="20">
        <v>1.9091999999999998</v>
      </c>
      <c r="K87" s="20">
        <v>2.2273999999999998</v>
      </c>
      <c r="L87" s="20">
        <v>2.5455999999999999</v>
      </c>
      <c r="M87" s="20">
        <v>2.8637999999999999</v>
      </c>
      <c r="N87" s="20">
        <v>3.1819999999999999</v>
      </c>
      <c r="O87" s="12" t="s">
        <v>50</v>
      </c>
      <c r="P87" s="37"/>
    </row>
    <row r="88" spans="1:16" ht="15.75" customHeight="1" x14ac:dyDescent="0.2">
      <c r="A88" s="39">
        <f t="shared" si="3"/>
        <v>68</v>
      </c>
      <c r="B88" s="22" t="s">
        <v>494</v>
      </c>
      <c r="C88" s="22" t="s">
        <v>206</v>
      </c>
      <c r="D88" s="12" t="s">
        <v>417</v>
      </c>
      <c r="E88" s="20">
        <v>0.1447</v>
      </c>
      <c r="F88" s="20">
        <v>0.28939999999999999</v>
      </c>
      <c r="G88" s="20">
        <v>0.43409999999999999</v>
      </c>
      <c r="H88" s="20">
        <v>0.57879999999999998</v>
      </c>
      <c r="I88" s="20">
        <v>0.72350000000000003</v>
      </c>
      <c r="J88" s="20">
        <v>0.86819999999999997</v>
      </c>
      <c r="K88" s="20">
        <v>1.0128999999999999</v>
      </c>
      <c r="L88" s="20">
        <v>1.1576</v>
      </c>
      <c r="M88" s="20">
        <v>1.3023</v>
      </c>
      <c r="N88" s="20">
        <v>1.4470000000000001</v>
      </c>
      <c r="O88" s="12" t="s">
        <v>50</v>
      </c>
      <c r="P88" s="37"/>
    </row>
    <row r="89" spans="1:16" ht="15.75" customHeight="1" x14ac:dyDescent="0.2">
      <c r="A89" s="39">
        <f t="shared" si="3"/>
        <v>69</v>
      </c>
      <c r="B89" s="22" t="s">
        <v>495</v>
      </c>
      <c r="C89" s="22" t="s">
        <v>347</v>
      </c>
      <c r="D89" s="12" t="s">
        <v>424</v>
      </c>
      <c r="E89" s="20">
        <v>6.1800000000000001E-2</v>
      </c>
      <c r="F89" s="20">
        <v>0.1236</v>
      </c>
      <c r="G89" s="20">
        <v>0.18540000000000001</v>
      </c>
      <c r="H89" s="20">
        <v>0.2472</v>
      </c>
      <c r="I89" s="20">
        <v>0.309</v>
      </c>
      <c r="J89" s="20">
        <v>0.37080000000000002</v>
      </c>
      <c r="K89" s="20">
        <v>0.43259999999999998</v>
      </c>
      <c r="L89" s="20">
        <v>0.49440000000000001</v>
      </c>
      <c r="M89" s="20">
        <v>0.55620000000000003</v>
      </c>
      <c r="N89" s="20">
        <v>0.61799999999999999</v>
      </c>
      <c r="O89" s="12" t="s">
        <v>50</v>
      </c>
      <c r="P89" s="37"/>
    </row>
    <row r="90" spans="1:16" ht="15.75" customHeight="1" x14ac:dyDescent="0.2">
      <c r="A90" s="39">
        <f t="shared" si="3"/>
        <v>70</v>
      </c>
      <c r="B90" s="22" t="s">
        <v>517</v>
      </c>
      <c r="C90" s="22" t="s">
        <v>202</v>
      </c>
      <c r="D90" s="12" t="s">
        <v>408</v>
      </c>
      <c r="E90" s="20">
        <v>0.90679999999999994</v>
      </c>
      <c r="F90" s="20">
        <v>1.8135999999999999</v>
      </c>
      <c r="G90" s="20">
        <v>2.7203999999999997</v>
      </c>
      <c r="H90" s="20">
        <v>3.6271999999999998</v>
      </c>
      <c r="I90" s="20">
        <v>4.5339999999999998</v>
      </c>
      <c r="J90" s="20">
        <v>5.4407999999999994</v>
      </c>
      <c r="K90" s="20">
        <v>6.3475999999999999</v>
      </c>
      <c r="L90" s="20">
        <v>7.2543999999999995</v>
      </c>
      <c r="M90" s="20">
        <v>8.1611999999999991</v>
      </c>
      <c r="N90" s="20">
        <v>9.0679999999999996</v>
      </c>
      <c r="O90" s="12" t="s">
        <v>50</v>
      </c>
      <c r="P90" s="37"/>
    </row>
    <row r="91" spans="1:16" ht="15.75" customHeight="1" x14ac:dyDescent="0.2">
      <c r="A91" s="39">
        <f t="shared" si="3"/>
        <v>71</v>
      </c>
      <c r="B91" s="22" t="s">
        <v>522</v>
      </c>
      <c r="C91" s="22" t="s">
        <v>48</v>
      </c>
      <c r="D91" s="12" t="s">
        <v>416</v>
      </c>
      <c r="E91" s="20">
        <v>0.31419999999999998</v>
      </c>
      <c r="F91" s="20">
        <v>0.62839999999999996</v>
      </c>
      <c r="G91" s="20">
        <v>0.94259999999999988</v>
      </c>
      <c r="H91" s="20">
        <v>1.2567999999999999</v>
      </c>
      <c r="I91" s="20">
        <v>1.571</v>
      </c>
      <c r="J91" s="20">
        <v>1.8851999999999998</v>
      </c>
      <c r="K91" s="20">
        <v>2.1993999999999998</v>
      </c>
      <c r="L91" s="20">
        <v>2.5135999999999998</v>
      </c>
      <c r="M91" s="20">
        <v>2.8277999999999999</v>
      </c>
      <c r="N91" s="20">
        <v>3.1419999999999999</v>
      </c>
      <c r="O91" s="12" t="s">
        <v>50</v>
      </c>
      <c r="P91" s="37"/>
    </row>
    <row r="92" spans="1:16" ht="15.75" customHeight="1" x14ac:dyDescent="0.2">
      <c r="A92" s="39">
        <f t="shared" si="3"/>
        <v>72</v>
      </c>
      <c r="B92" s="22" t="s">
        <v>40</v>
      </c>
      <c r="C92" s="22" t="s">
        <v>206</v>
      </c>
      <c r="D92" s="12" t="s">
        <v>418</v>
      </c>
      <c r="E92" s="20">
        <v>0.12869999999999998</v>
      </c>
      <c r="F92" s="20">
        <v>0.25739999999999996</v>
      </c>
      <c r="G92" s="20">
        <v>0.38609999999999994</v>
      </c>
      <c r="H92" s="20">
        <v>0.51479999999999992</v>
      </c>
      <c r="I92" s="20">
        <v>0.64349999999999996</v>
      </c>
      <c r="J92" s="20">
        <v>0.77219999999999989</v>
      </c>
      <c r="K92" s="20">
        <v>0.90089999999999981</v>
      </c>
      <c r="L92" s="20">
        <v>1.0295999999999998</v>
      </c>
      <c r="M92" s="20">
        <v>1.1582999999999999</v>
      </c>
      <c r="N92" s="20">
        <v>1.2869999999999999</v>
      </c>
      <c r="O92" s="12" t="s">
        <v>50</v>
      </c>
      <c r="P92" s="37"/>
    </row>
    <row r="93" spans="1:16" ht="15.75" customHeight="1" x14ac:dyDescent="0.2">
      <c r="A93" s="39">
        <f t="shared" si="3"/>
        <v>73</v>
      </c>
      <c r="B93" s="22" t="s">
        <v>43</v>
      </c>
      <c r="C93" s="22" t="s">
        <v>49</v>
      </c>
      <c r="D93" s="12" t="s">
        <v>419</v>
      </c>
      <c r="E93" s="20">
        <v>3.1890000000000001</v>
      </c>
      <c r="F93" s="20">
        <v>6.3780000000000001</v>
      </c>
      <c r="G93" s="20">
        <v>9.5670000000000002</v>
      </c>
      <c r="H93" s="20">
        <v>12.756</v>
      </c>
      <c r="I93" s="20">
        <v>15.945</v>
      </c>
      <c r="J93" s="20">
        <v>19.134</v>
      </c>
      <c r="K93" s="20">
        <v>22.323</v>
      </c>
      <c r="L93" s="20">
        <v>25.512</v>
      </c>
      <c r="M93" s="20">
        <v>28.701000000000001</v>
      </c>
      <c r="N93" s="20">
        <v>31.89</v>
      </c>
      <c r="O93" s="12" t="s">
        <v>50</v>
      </c>
      <c r="P93" s="37"/>
    </row>
    <row r="94" spans="1:16" ht="15.75" customHeight="1" x14ac:dyDescent="0.2">
      <c r="A94" s="39">
        <f t="shared" si="3"/>
        <v>74</v>
      </c>
      <c r="B94" s="22" t="s">
        <v>44</v>
      </c>
      <c r="C94" s="22" t="s">
        <v>438</v>
      </c>
      <c r="D94" s="12" t="s">
        <v>420</v>
      </c>
      <c r="E94" s="20">
        <v>0.96899999999999997</v>
      </c>
      <c r="F94" s="20">
        <v>1.9379999999999999</v>
      </c>
      <c r="G94" s="20">
        <v>2.907</v>
      </c>
      <c r="H94" s="20">
        <v>3.8759999999999999</v>
      </c>
      <c r="I94" s="20">
        <v>4.8449999999999998</v>
      </c>
      <c r="J94" s="20">
        <v>5.8140000000000001</v>
      </c>
      <c r="K94" s="20">
        <v>6.7829999999999995</v>
      </c>
      <c r="L94" s="20">
        <v>7.7519999999999998</v>
      </c>
      <c r="M94" s="20">
        <v>8.7210000000000001</v>
      </c>
      <c r="N94" s="20">
        <v>9.69</v>
      </c>
      <c r="O94" s="12" t="s">
        <v>50</v>
      </c>
      <c r="P94" s="37"/>
    </row>
    <row r="95" spans="1:16" ht="15.75" customHeight="1" x14ac:dyDescent="0.2">
      <c r="A95" s="39">
        <f t="shared" si="3"/>
        <v>75</v>
      </c>
      <c r="B95" s="22" t="s">
        <v>436</v>
      </c>
      <c r="C95" s="22" t="s">
        <v>421</v>
      </c>
      <c r="D95" s="12" t="s">
        <v>422</v>
      </c>
      <c r="E95" s="20">
        <v>4.8124000000000002</v>
      </c>
      <c r="F95" s="20">
        <v>9.6248000000000005</v>
      </c>
      <c r="G95" s="20">
        <v>14.437200000000001</v>
      </c>
      <c r="H95" s="20">
        <v>19.249600000000001</v>
      </c>
      <c r="I95" s="20">
        <v>24.062000000000001</v>
      </c>
      <c r="J95" s="20">
        <v>28.874400000000001</v>
      </c>
      <c r="K95" s="20">
        <v>33.686800000000005</v>
      </c>
      <c r="L95" s="20">
        <v>38.499200000000002</v>
      </c>
      <c r="M95" s="20">
        <v>43.311599999999999</v>
      </c>
      <c r="N95" s="20">
        <v>48.124000000000002</v>
      </c>
      <c r="O95" s="12" t="s">
        <v>50</v>
      </c>
      <c r="P95" s="37"/>
    </row>
    <row r="96" spans="1:16" ht="15.75" customHeight="1" x14ac:dyDescent="0.2">
      <c r="A96" s="39">
        <f t="shared" si="3"/>
        <v>76</v>
      </c>
      <c r="B96" s="22" t="s">
        <v>434</v>
      </c>
      <c r="C96" s="22" t="s">
        <v>347</v>
      </c>
      <c r="D96" s="12" t="s">
        <v>423</v>
      </c>
      <c r="E96" s="20">
        <v>6.0676000000000005</v>
      </c>
      <c r="F96" s="20">
        <v>12.135200000000001</v>
      </c>
      <c r="G96" s="20">
        <v>18.202800000000003</v>
      </c>
      <c r="H96" s="20">
        <v>24.270400000000002</v>
      </c>
      <c r="I96" s="20">
        <v>30.338000000000001</v>
      </c>
      <c r="J96" s="20">
        <v>36.405600000000007</v>
      </c>
      <c r="K96" s="20">
        <v>42.473200000000006</v>
      </c>
      <c r="L96" s="20">
        <v>48.540800000000004</v>
      </c>
      <c r="M96" s="20">
        <v>54.608400000000003</v>
      </c>
      <c r="N96" s="20">
        <v>60.676000000000002</v>
      </c>
      <c r="O96" s="12" t="s">
        <v>50</v>
      </c>
      <c r="P96" s="37"/>
    </row>
    <row r="97" spans="1:16" ht="15.75" customHeight="1" x14ac:dyDescent="0.2">
      <c r="A97" s="39">
        <f t="shared" si="3"/>
        <v>77</v>
      </c>
      <c r="B97" s="22" t="s">
        <v>354</v>
      </c>
      <c r="C97" s="22" t="s">
        <v>348</v>
      </c>
      <c r="D97" s="12">
        <v>1</v>
      </c>
      <c r="E97" s="20">
        <v>0.89939999999999998</v>
      </c>
      <c r="F97" s="20">
        <v>1.7988</v>
      </c>
      <c r="G97" s="20">
        <v>2.6981999999999999</v>
      </c>
      <c r="H97" s="20">
        <v>3.5975999999999999</v>
      </c>
      <c r="I97" s="20">
        <v>4.4969999999999999</v>
      </c>
      <c r="J97" s="20">
        <v>5.3963999999999999</v>
      </c>
      <c r="K97" s="20">
        <v>6.2957999999999998</v>
      </c>
      <c r="L97" s="20">
        <v>7.1951999999999998</v>
      </c>
      <c r="M97" s="20">
        <v>8.0945999999999998</v>
      </c>
      <c r="N97" s="20">
        <v>8.9939999999999998</v>
      </c>
      <c r="O97" s="12" t="s">
        <v>50</v>
      </c>
      <c r="P97" s="37"/>
    </row>
    <row r="98" spans="1:16" ht="15.75" customHeight="1" x14ac:dyDescent="0.2">
      <c r="A98" s="39">
        <f t="shared" si="3"/>
        <v>78</v>
      </c>
      <c r="B98" s="22" t="s">
        <v>355</v>
      </c>
      <c r="C98" s="22" t="s">
        <v>348</v>
      </c>
      <c r="D98" s="12">
        <v>6.7</v>
      </c>
      <c r="E98" s="20">
        <v>1.2463</v>
      </c>
      <c r="F98" s="20">
        <v>2.4925999999999999</v>
      </c>
      <c r="G98" s="20">
        <v>3.7389000000000001</v>
      </c>
      <c r="H98" s="20">
        <v>4.9851999999999999</v>
      </c>
      <c r="I98" s="20">
        <v>6.2314999999999996</v>
      </c>
      <c r="J98" s="20">
        <v>7.4778000000000002</v>
      </c>
      <c r="K98" s="20">
        <v>8.7241</v>
      </c>
      <c r="L98" s="20">
        <v>9.9703999999999997</v>
      </c>
      <c r="M98" s="20">
        <v>11.216699999999999</v>
      </c>
      <c r="N98" s="20">
        <v>12.462999999999999</v>
      </c>
      <c r="O98" s="12" t="s">
        <v>50</v>
      </c>
      <c r="P98" s="37"/>
    </row>
    <row r="99" spans="1:16" ht="15.75" customHeight="1" x14ac:dyDescent="0.2">
      <c r="A99" s="39">
        <f t="shared" si="3"/>
        <v>79</v>
      </c>
      <c r="B99" s="22" t="s">
        <v>356</v>
      </c>
      <c r="C99" s="22" t="s">
        <v>348</v>
      </c>
      <c r="D99" s="12" t="s">
        <v>425</v>
      </c>
      <c r="E99" s="20">
        <v>0.3861</v>
      </c>
      <c r="F99" s="20">
        <v>0.7722</v>
      </c>
      <c r="G99" s="20">
        <v>1.1583000000000001</v>
      </c>
      <c r="H99" s="20">
        <v>1.5444</v>
      </c>
      <c r="I99" s="20">
        <v>1.9304999999999999</v>
      </c>
      <c r="J99" s="20">
        <v>2.3166000000000002</v>
      </c>
      <c r="K99" s="20">
        <v>2.7027000000000001</v>
      </c>
      <c r="L99" s="20">
        <v>3.0888</v>
      </c>
      <c r="M99" s="20">
        <v>3.4748999999999999</v>
      </c>
      <c r="N99" s="20">
        <v>3.8610000000000002</v>
      </c>
      <c r="O99" s="12" t="s">
        <v>50</v>
      </c>
      <c r="P99" s="37"/>
    </row>
    <row r="100" spans="1:16" ht="15.75" customHeight="1" x14ac:dyDescent="0.2">
      <c r="A100" s="39">
        <f t="shared" si="3"/>
        <v>80</v>
      </c>
      <c r="B100" s="22" t="s">
        <v>451</v>
      </c>
      <c r="C100" s="22" t="s">
        <v>348</v>
      </c>
      <c r="D100" s="12">
        <v>2.5</v>
      </c>
      <c r="E100" s="20">
        <v>0.71929999999999994</v>
      </c>
      <c r="F100" s="20">
        <v>1.4385999999999999</v>
      </c>
      <c r="G100" s="20">
        <v>2.1578999999999997</v>
      </c>
      <c r="H100" s="20">
        <v>2.8771999999999998</v>
      </c>
      <c r="I100" s="20">
        <v>3.5964999999999998</v>
      </c>
      <c r="J100" s="20">
        <v>4.3157999999999994</v>
      </c>
      <c r="K100" s="20">
        <v>5.0350999999999999</v>
      </c>
      <c r="L100" s="20">
        <v>5.7543999999999995</v>
      </c>
      <c r="M100" s="20">
        <v>6.4736999999999991</v>
      </c>
      <c r="N100" s="20">
        <v>7.1929999999999996</v>
      </c>
      <c r="O100" s="12" t="s">
        <v>50</v>
      </c>
      <c r="P100" s="37"/>
    </row>
    <row r="101" spans="1:16" ht="15.75" customHeight="1" x14ac:dyDescent="0.2">
      <c r="A101" s="39">
        <f t="shared" si="3"/>
        <v>81</v>
      </c>
      <c r="B101" s="22" t="s">
        <v>356</v>
      </c>
      <c r="C101" s="22" t="s">
        <v>349</v>
      </c>
      <c r="D101" s="12" t="s">
        <v>426</v>
      </c>
      <c r="E101" s="20">
        <v>0.2205</v>
      </c>
      <c r="F101" s="20">
        <v>0.441</v>
      </c>
      <c r="G101" s="20">
        <v>0.66149999999999998</v>
      </c>
      <c r="H101" s="20">
        <v>0.88200000000000001</v>
      </c>
      <c r="I101" s="20">
        <v>1.1025</v>
      </c>
      <c r="J101" s="20">
        <v>1.323</v>
      </c>
      <c r="K101" s="20">
        <v>1.5435000000000001</v>
      </c>
      <c r="L101" s="20">
        <v>1.764</v>
      </c>
      <c r="M101" s="20">
        <v>1.9844999999999999</v>
      </c>
      <c r="N101" s="20">
        <v>2.2050000000000001</v>
      </c>
      <c r="O101" s="12" t="s">
        <v>50</v>
      </c>
      <c r="P101" s="37"/>
    </row>
    <row r="102" spans="1:16" ht="15.75" customHeight="1" x14ac:dyDescent="0.2">
      <c r="A102" s="39">
        <f t="shared" si="3"/>
        <v>82</v>
      </c>
      <c r="B102" s="22" t="s">
        <v>355</v>
      </c>
      <c r="C102" s="22" t="s">
        <v>349</v>
      </c>
      <c r="D102" s="12">
        <v>14</v>
      </c>
      <c r="E102" s="20">
        <v>0.2142</v>
      </c>
      <c r="F102" s="20">
        <v>0.4284</v>
      </c>
      <c r="G102" s="20">
        <v>0.64260000000000006</v>
      </c>
      <c r="H102" s="20">
        <v>0.85680000000000001</v>
      </c>
      <c r="I102" s="20">
        <v>1.071</v>
      </c>
      <c r="J102" s="20">
        <v>1.2852000000000001</v>
      </c>
      <c r="K102" s="20">
        <v>1.4994000000000001</v>
      </c>
      <c r="L102" s="20">
        <v>1.7136</v>
      </c>
      <c r="M102" s="20">
        <v>1.9278</v>
      </c>
      <c r="N102" s="20">
        <v>2.1419999999999999</v>
      </c>
      <c r="O102" s="12" t="s">
        <v>50</v>
      </c>
      <c r="P102" s="37"/>
    </row>
    <row r="103" spans="1:16" ht="15.75" customHeight="1" x14ac:dyDescent="0.2">
      <c r="A103" s="39">
        <f t="shared" si="3"/>
        <v>83</v>
      </c>
      <c r="B103" s="22" t="s">
        <v>509</v>
      </c>
      <c r="C103" s="22" t="s">
        <v>350</v>
      </c>
      <c r="D103" s="12">
        <v>6.21</v>
      </c>
      <c r="E103" s="20">
        <v>2.0773000000000001</v>
      </c>
      <c r="F103" s="20">
        <v>4.1546000000000003</v>
      </c>
      <c r="G103" s="20">
        <v>6.2319000000000004</v>
      </c>
      <c r="H103" s="20">
        <v>8.3092000000000006</v>
      </c>
      <c r="I103" s="20">
        <v>10.386500000000002</v>
      </c>
      <c r="J103" s="20">
        <v>12.463800000000001</v>
      </c>
      <c r="K103" s="20">
        <v>14.5411</v>
      </c>
      <c r="L103" s="20">
        <v>16.618400000000001</v>
      </c>
      <c r="M103" s="20">
        <v>18.695700000000002</v>
      </c>
      <c r="N103" s="20">
        <v>20.773</v>
      </c>
      <c r="O103" s="12" t="s">
        <v>50</v>
      </c>
      <c r="P103" s="37"/>
    </row>
    <row r="104" spans="1:16" ht="15.75" customHeight="1" x14ac:dyDescent="0.2">
      <c r="A104" s="39">
        <f t="shared" si="3"/>
        <v>84</v>
      </c>
      <c r="B104" s="22" t="s">
        <v>357</v>
      </c>
      <c r="C104" s="22" t="s">
        <v>350</v>
      </c>
      <c r="D104" s="12">
        <v>10.15</v>
      </c>
      <c r="E104" s="20">
        <v>1.5714999999999999</v>
      </c>
      <c r="F104" s="20">
        <v>3.1429999999999998</v>
      </c>
      <c r="G104" s="20">
        <v>4.7144999999999992</v>
      </c>
      <c r="H104" s="20">
        <v>6.2859999999999996</v>
      </c>
      <c r="I104" s="20">
        <v>7.8574999999999999</v>
      </c>
      <c r="J104" s="20">
        <v>9.4289999999999985</v>
      </c>
      <c r="K104" s="20">
        <v>11.000499999999999</v>
      </c>
      <c r="L104" s="20">
        <v>12.571999999999999</v>
      </c>
      <c r="M104" s="20">
        <v>14.1435</v>
      </c>
      <c r="N104" s="20">
        <v>15.715</v>
      </c>
      <c r="O104" s="12" t="s">
        <v>50</v>
      </c>
      <c r="P104" s="37"/>
    </row>
    <row r="105" spans="1:16" ht="15.75" customHeight="1" x14ac:dyDescent="0.2">
      <c r="A105" s="39">
        <f t="shared" si="3"/>
        <v>85</v>
      </c>
      <c r="B105" s="22" t="s">
        <v>358</v>
      </c>
      <c r="C105" s="22" t="s">
        <v>350</v>
      </c>
      <c r="D105" s="12">
        <v>9</v>
      </c>
      <c r="E105" s="20">
        <v>0.30349999999999999</v>
      </c>
      <c r="F105" s="20">
        <v>0.60699999999999998</v>
      </c>
      <c r="G105" s="20">
        <v>0.91049999999999998</v>
      </c>
      <c r="H105" s="20">
        <v>1.214</v>
      </c>
      <c r="I105" s="20">
        <v>1.5175000000000001</v>
      </c>
      <c r="J105" s="20">
        <v>1.821</v>
      </c>
      <c r="K105" s="20">
        <v>2.1244999999999998</v>
      </c>
      <c r="L105" s="20">
        <v>2.4279999999999999</v>
      </c>
      <c r="M105" s="20">
        <v>2.7315</v>
      </c>
      <c r="N105" s="20">
        <v>3.0350000000000001</v>
      </c>
      <c r="O105" s="12" t="s">
        <v>50</v>
      </c>
      <c r="P105" s="37"/>
    </row>
    <row r="106" spans="1:16" ht="15.75" customHeight="1" x14ac:dyDescent="0.2">
      <c r="A106" s="39">
        <f t="shared" si="3"/>
        <v>86</v>
      </c>
      <c r="B106" s="22" t="s">
        <v>435</v>
      </c>
      <c r="C106" s="22" t="s">
        <v>350</v>
      </c>
      <c r="D106" s="12" t="s">
        <v>427</v>
      </c>
      <c r="E106" s="20">
        <v>0.52390000000000003</v>
      </c>
      <c r="F106" s="20">
        <v>1.0478000000000001</v>
      </c>
      <c r="G106" s="20">
        <v>1.5717000000000001</v>
      </c>
      <c r="H106" s="20">
        <v>2.0956000000000001</v>
      </c>
      <c r="I106" s="20">
        <v>2.6195000000000004</v>
      </c>
      <c r="J106" s="20">
        <v>3.1434000000000002</v>
      </c>
      <c r="K106" s="20">
        <v>3.6673</v>
      </c>
      <c r="L106" s="20">
        <v>4.1912000000000003</v>
      </c>
      <c r="M106" s="20">
        <v>4.7151000000000005</v>
      </c>
      <c r="N106" s="20">
        <v>5.2389999999999999</v>
      </c>
      <c r="O106" s="12" t="s">
        <v>50</v>
      </c>
      <c r="P106" s="37"/>
    </row>
    <row r="107" spans="1:16" ht="15.75" customHeight="1" x14ac:dyDescent="0.2">
      <c r="A107" s="39">
        <f t="shared" si="3"/>
        <v>87</v>
      </c>
      <c r="B107" s="22" t="s">
        <v>359</v>
      </c>
      <c r="C107" s="22" t="s">
        <v>350</v>
      </c>
      <c r="D107" s="12" t="s">
        <v>428</v>
      </c>
      <c r="E107" s="20">
        <v>0.28210000000000002</v>
      </c>
      <c r="F107" s="20">
        <v>0.56420000000000003</v>
      </c>
      <c r="G107" s="20">
        <v>0.84630000000000005</v>
      </c>
      <c r="H107" s="20">
        <v>1.1284000000000001</v>
      </c>
      <c r="I107" s="20">
        <v>1.4105000000000001</v>
      </c>
      <c r="J107" s="20">
        <v>1.6926000000000001</v>
      </c>
      <c r="K107" s="20">
        <v>1.9747000000000001</v>
      </c>
      <c r="L107" s="20">
        <v>2.2568000000000001</v>
      </c>
      <c r="M107" s="20">
        <v>2.5388999999999999</v>
      </c>
      <c r="N107" s="20">
        <v>2.8210000000000002</v>
      </c>
      <c r="O107" s="12" t="s">
        <v>50</v>
      </c>
      <c r="P107" s="37"/>
    </row>
    <row r="108" spans="1:16" ht="15.75" customHeight="1" x14ac:dyDescent="0.2">
      <c r="A108" s="39">
        <f t="shared" si="3"/>
        <v>88</v>
      </c>
      <c r="B108" s="22" t="s">
        <v>518</v>
      </c>
      <c r="C108" s="22" t="s">
        <v>350</v>
      </c>
      <c r="D108" s="12">
        <v>14</v>
      </c>
      <c r="E108" s="20">
        <v>0.57709999999999995</v>
      </c>
      <c r="F108" s="20">
        <v>1.1541999999999999</v>
      </c>
      <c r="G108" s="20">
        <v>1.7312999999999998</v>
      </c>
      <c r="H108" s="20">
        <v>2.3083999999999998</v>
      </c>
      <c r="I108" s="20">
        <v>2.8854999999999995</v>
      </c>
      <c r="J108" s="20">
        <v>3.4625999999999997</v>
      </c>
      <c r="K108" s="20">
        <v>4.0396999999999998</v>
      </c>
      <c r="L108" s="20">
        <v>4.6167999999999996</v>
      </c>
      <c r="M108" s="20">
        <v>5.1938999999999993</v>
      </c>
      <c r="N108" s="20">
        <v>5.7709999999999999</v>
      </c>
      <c r="O108" s="12" t="s">
        <v>50</v>
      </c>
      <c r="P108" s="37"/>
    </row>
    <row r="109" spans="1:16" ht="15.75" customHeight="1" x14ac:dyDescent="0.2">
      <c r="A109" s="39">
        <f t="shared" si="3"/>
        <v>89</v>
      </c>
      <c r="B109" s="22" t="s">
        <v>519</v>
      </c>
      <c r="C109" s="22" t="s">
        <v>480</v>
      </c>
      <c r="D109" s="12" t="s">
        <v>481</v>
      </c>
      <c r="E109" s="20">
        <v>4.4262000000000006</v>
      </c>
      <c r="F109" s="20">
        <v>8.8524000000000012</v>
      </c>
      <c r="G109" s="20">
        <v>13.278600000000001</v>
      </c>
      <c r="H109" s="20">
        <v>17.704800000000002</v>
      </c>
      <c r="I109" s="20">
        <v>22.131</v>
      </c>
      <c r="J109" s="20">
        <v>26.557200000000002</v>
      </c>
      <c r="K109" s="20">
        <v>30.983400000000003</v>
      </c>
      <c r="L109" s="20">
        <v>35.409600000000005</v>
      </c>
      <c r="M109" s="20">
        <v>39.835799999999992</v>
      </c>
      <c r="N109" s="20">
        <v>44.262</v>
      </c>
      <c r="O109" s="12" t="s">
        <v>50</v>
      </c>
      <c r="P109" s="37"/>
    </row>
    <row r="110" spans="1:16" ht="15.75" customHeight="1" x14ac:dyDescent="0.2">
      <c r="A110" s="39">
        <f t="shared" si="3"/>
        <v>90</v>
      </c>
      <c r="B110" s="22" t="s">
        <v>354</v>
      </c>
      <c r="C110" s="22" t="s">
        <v>351</v>
      </c>
      <c r="D110" s="12" t="s">
        <v>429</v>
      </c>
      <c r="E110" s="20">
        <v>0.2036</v>
      </c>
      <c r="F110" s="20">
        <v>0.40720000000000001</v>
      </c>
      <c r="G110" s="20">
        <v>0.61080000000000001</v>
      </c>
      <c r="H110" s="20">
        <v>0.81440000000000001</v>
      </c>
      <c r="I110" s="20">
        <v>1.018</v>
      </c>
      <c r="J110" s="20">
        <v>1.2216</v>
      </c>
      <c r="K110" s="20">
        <v>1.4252</v>
      </c>
      <c r="L110" s="20">
        <v>1.6288</v>
      </c>
      <c r="M110" s="20">
        <v>1.8324</v>
      </c>
      <c r="N110" s="20">
        <v>2.036</v>
      </c>
      <c r="O110" s="12" t="s">
        <v>50</v>
      </c>
      <c r="P110" s="37"/>
    </row>
    <row r="111" spans="1:16" ht="15.75" customHeight="1" x14ac:dyDescent="0.2">
      <c r="A111" s="39">
        <f t="shared" si="3"/>
        <v>91</v>
      </c>
      <c r="B111" s="22" t="s">
        <v>360</v>
      </c>
      <c r="C111" s="22" t="s">
        <v>352</v>
      </c>
      <c r="D111" s="12" t="s">
        <v>430</v>
      </c>
      <c r="E111" s="20">
        <v>0.31290000000000001</v>
      </c>
      <c r="F111" s="20">
        <v>0.62580000000000002</v>
      </c>
      <c r="G111" s="20">
        <v>0.93870000000000009</v>
      </c>
      <c r="H111" s="20">
        <v>1.2516</v>
      </c>
      <c r="I111" s="20">
        <v>1.5645</v>
      </c>
      <c r="J111" s="20">
        <v>1.8774000000000002</v>
      </c>
      <c r="K111" s="20">
        <v>2.1903000000000001</v>
      </c>
      <c r="L111" s="20">
        <v>2.5032000000000001</v>
      </c>
      <c r="M111" s="20">
        <v>2.8161</v>
      </c>
      <c r="N111" s="20">
        <v>3.129</v>
      </c>
      <c r="O111" s="12" t="s">
        <v>50</v>
      </c>
      <c r="P111" s="37"/>
    </row>
    <row r="112" spans="1:16" ht="15.75" customHeight="1" x14ac:dyDescent="0.2">
      <c r="A112" s="39">
        <f t="shared" si="3"/>
        <v>92</v>
      </c>
      <c r="B112" s="22" t="s">
        <v>361</v>
      </c>
      <c r="C112" s="22" t="s">
        <v>353</v>
      </c>
      <c r="D112" s="12">
        <v>13</v>
      </c>
      <c r="E112" s="20">
        <v>0.16850000000000001</v>
      </c>
      <c r="F112" s="20">
        <v>0.33700000000000002</v>
      </c>
      <c r="G112" s="20">
        <v>0.50550000000000006</v>
      </c>
      <c r="H112" s="20">
        <v>0.67400000000000004</v>
      </c>
      <c r="I112" s="20">
        <v>0.84250000000000003</v>
      </c>
      <c r="J112" s="20">
        <v>1.0110000000000001</v>
      </c>
      <c r="K112" s="20">
        <v>1.1795</v>
      </c>
      <c r="L112" s="20">
        <v>1.3480000000000001</v>
      </c>
      <c r="M112" s="20">
        <v>1.5165000000000002</v>
      </c>
      <c r="N112" s="20">
        <v>1.6850000000000001</v>
      </c>
      <c r="O112" s="12" t="s">
        <v>50</v>
      </c>
      <c r="P112" s="37"/>
    </row>
    <row r="113" spans="1:16" ht="15.75" customHeight="1" x14ac:dyDescent="0.2">
      <c r="A113" s="39">
        <f t="shared" si="3"/>
        <v>93</v>
      </c>
      <c r="B113" s="22" t="s">
        <v>450</v>
      </c>
      <c r="C113" s="22" t="s">
        <v>362</v>
      </c>
      <c r="D113" s="12" t="s">
        <v>431</v>
      </c>
      <c r="E113" s="20">
        <v>1.3969</v>
      </c>
      <c r="F113" s="20">
        <v>2.7938000000000001</v>
      </c>
      <c r="G113" s="20">
        <v>4.1906999999999996</v>
      </c>
      <c r="H113" s="20">
        <v>5.5876000000000001</v>
      </c>
      <c r="I113" s="20">
        <v>6.9845000000000006</v>
      </c>
      <c r="J113" s="20">
        <v>8.3813999999999993</v>
      </c>
      <c r="K113" s="20">
        <v>9.7782999999999998</v>
      </c>
      <c r="L113" s="20">
        <v>11.1752</v>
      </c>
      <c r="M113" s="20">
        <v>12.572100000000001</v>
      </c>
      <c r="N113" s="20">
        <v>13.968999999999999</v>
      </c>
      <c r="O113" s="12" t="s">
        <v>50</v>
      </c>
      <c r="P113" s="37"/>
    </row>
    <row r="114" spans="1:16" ht="15.75" customHeight="1" x14ac:dyDescent="0.2">
      <c r="A114" s="39">
        <f t="shared" si="3"/>
        <v>94</v>
      </c>
      <c r="B114" s="22" t="s">
        <v>118</v>
      </c>
      <c r="C114" s="22" t="s">
        <v>437</v>
      </c>
      <c r="D114" s="12" t="s">
        <v>432</v>
      </c>
      <c r="E114" s="20">
        <v>0.3836</v>
      </c>
      <c r="F114" s="20">
        <v>0.76719999999999999</v>
      </c>
      <c r="G114" s="20">
        <v>1.1508</v>
      </c>
      <c r="H114" s="20">
        <v>1.5344</v>
      </c>
      <c r="I114" s="20">
        <v>1.9179999999999999</v>
      </c>
      <c r="J114" s="20">
        <v>2.3016000000000001</v>
      </c>
      <c r="K114" s="20">
        <v>2.6852</v>
      </c>
      <c r="L114" s="20">
        <v>3.0688</v>
      </c>
      <c r="M114" s="20">
        <v>3.4523999999999999</v>
      </c>
      <c r="N114" s="20">
        <v>3.8359999999999999</v>
      </c>
      <c r="O114" s="12" t="s">
        <v>50</v>
      </c>
      <c r="P114" s="37"/>
    </row>
    <row r="115" spans="1:16" ht="15.75" customHeight="1" x14ac:dyDescent="0.2">
      <c r="A115" s="39">
        <f t="shared" si="3"/>
        <v>95</v>
      </c>
      <c r="B115" s="22" t="s">
        <v>94</v>
      </c>
      <c r="C115" s="22" t="s">
        <v>120</v>
      </c>
      <c r="D115" s="12" t="s">
        <v>121</v>
      </c>
      <c r="E115" s="20">
        <v>0.05</v>
      </c>
      <c r="F115" s="20">
        <v>1.08</v>
      </c>
      <c r="G115" s="20">
        <v>1.44</v>
      </c>
      <c r="H115" s="20">
        <v>2.2000000000000002</v>
      </c>
      <c r="I115" s="20">
        <v>2.56</v>
      </c>
      <c r="J115" s="20">
        <v>2.6</v>
      </c>
      <c r="K115" s="20">
        <v>3.04</v>
      </c>
      <c r="L115" s="20">
        <v>3.8</v>
      </c>
      <c r="M115" s="20">
        <v>4.2</v>
      </c>
      <c r="N115" s="20">
        <v>11.14</v>
      </c>
      <c r="O115" s="12" t="s">
        <v>177</v>
      </c>
      <c r="P115" s="37"/>
    </row>
    <row r="116" spans="1:16" ht="15.75" customHeight="1" x14ac:dyDescent="0.2">
      <c r="A116" s="39">
        <f t="shared" si="3"/>
        <v>96</v>
      </c>
      <c r="B116" s="22" t="s">
        <v>520</v>
      </c>
      <c r="C116" s="22" t="s">
        <v>337</v>
      </c>
      <c r="D116" s="12" t="s">
        <v>398</v>
      </c>
      <c r="E116" s="20">
        <v>1.06</v>
      </c>
      <c r="F116" s="20">
        <v>1.97</v>
      </c>
      <c r="G116" s="20">
        <v>2.96</v>
      </c>
      <c r="H116" s="20">
        <v>3.94</v>
      </c>
      <c r="I116" s="20">
        <v>4.9800000000000004</v>
      </c>
      <c r="J116" s="20">
        <v>5.92</v>
      </c>
      <c r="K116" s="20">
        <v>6.9</v>
      </c>
      <c r="L116" s="20">
        <v>7.89</v>
      </c>
      <c r="M116" s="20">
        <v>8.8699999999999992</v>
      </c>
      <c r="N116" s="20">
        <v>9.74</v>
      </c>
      <c r="O116" s="12" t="s">
        <v>177</v>
      </c>
      <c r="P116" s="37"/>
    </row>
    <row r="117" spans="1:16" ht="15.75" customHeight="1" x14ac:dyDescent="0.2">
      <c r="A117" s="39">
        <f t="shared" si="3"/>
        <v>97</v>
      </c>
      <c r="B117" s="22" t="s">
        <v>53</v>
      </c>
      <c r="C117" s="22" t="s">
        <v>122</v>
      </c>
      <c r="D117" s="12" t="s">
        <v>123</v>
      </c>
      <c r="E117" s="20">
        <v>13.3</v>
      </c>
      <c r="F117" s="20">
        <v>26.7</v>
      </c>
      <c r="G117" s="20">
        <v>40.200000000000003</v>
      </c>
      <c r="H117" s="20">
        <v>51.2</v>
      </c>
      <c r="I117" s="20">
        <v>64.900000000000006</v>
      </c>
      <c r="J117" s="20">
        <v>78.2</v>
      </c>
      <c r="K117" s="20">
        <v>96.1</v>
      </c>
      <c r="L117" s="20">
        <v>108.9</v>
      </c>
      <c r="M117" s="20">
        <v>123.8</v>
      </c>
      <c r="N117" s="20">
        <v>123.8</v>
      </c>
      <c r="O117" s="12" t="s">
        <v>177</v>
      </c>
      <c r="P117" s="37"/>
    </row>
    <row r="118" spans="1:16" ht="15.75" customHeight="1" x14ac:dyDescent="0.2">
      <c r="A118" s="39">
        <f t="shared" si="3"/>
        <v>98</v>
      </c>
      <c r="B118" s="22" t="s">
        <v>95</v>
      </c>
      <c r="C118" s="22" t="s">
        <v>85</v>
      </c>
      <c r="D118" s="12" t="s">
        <v>102</v>
      </c>
      <c r="E118" s="20">
        <v>1.01</v>
      </c>
      <c r="F118" s="20">
        <v>2.0299999999999998</v>
      </c>
      <c r="G118" s="20">
        <v>3.05</v>
      </c>
      <c r="H118" s="20">
        <v>4.07</v>
      </c>
      <c r="I118" s="20">
        <v>5.08</v>
      </c>
      <c r="J118" s="20">
        <v>6.1</v>
      </c>
      <c r="K118" s="20">
        <v>7.12</v>
      </c>
      <c r="L118" s="20">
        <v>8.1300000000000008</v>
      </c>
      <c r="M118" s="20">
        <v>9.15</v>
      </c>
      <c r="N118" s="20">
        <v>10.16</v>
      </c>
      <c r="O118" s="12" t="s">
        <v>177</v>
      </c>
      <c r="P118" s="37"/>
    </row>
    <row r="119" spans="1:16" ht="15.75" customHeight="1" x14ac:dyDescent="0.2">
      <c r="A119" s="39">
        <f t="shared" si="3"/>
        <v>99</v>
      </c>
      <c r="B119" s="22" t="s">
        <v>96</v>
      </c>
      <c r="C119" s="22" t="s">
        <v>124</v>
      </c>
      <c r="D119" s="12" t="s">
        <v>103</v>
      </c>
      <c r="E119" s="20">
        <v>1.2</v>
      </c>
      <c r="F119" s="20">
        <v>2.4</v>
      </c>
      <c r="G119" s="20">
        <v>3.6</v>
      </c>
      <c r="H119" s="20">
        <v>4.8</v>
      </c>
      <c r="I119" s="20">
        <v>6</v>
      </c>
      <c r="J119" s="20">
        <v>7.2</v>
      </c>
      <c r="K119" s="20">
        <v>8.4</v>
      </c>
      <c r="L119" s="20">
        <v>9.6</v>
      </c>
      <c r="M119" s="20">
        <v>10.9</v>
      </c>
      <c r="N119" s="20">
        <v>12.06</v>
      </c>
      <c r="O119" s="12" t="s">
        <v>177</v>
      </c>
      <c r="P119" s="37"/>
    </row>
    <row r="120" spans="1:16" ht="15.75" customHeight="1" x14ac:dyDescent="0.2">
      <c r="A120" s="39">
        <f t="shared" ref="A120:A183" si="4">A119+1</f>
        <v>100</v>
      </c>
      <c r="B120" s="22" t="s">
        <v>97</v>
      </c>
      <c r="C120" s="22" t="s">
        <v>125</v>
      </c>
      <c r="D120" s="12" t="s">
        <v>104</v>
      </c>
      <c r="E120" s="20">
        <v>5.2</v>
      </c>
      <c r="F120" s="20">
        <v>10.4</v>
      </c>
      <c r="G120" s="20">
        <v>15.6</v>
      </c>
      <c r="H120" s="20">
        <v>20.8</v>
      </c>
      <c r="I120" s="20">
        <v>26</v>
      </c>
      <c r="J120" s="20">
        <v>31.2</v>
      </c>
      <c r="K120" s="20">
        <v>36.4</v>
      </c>
      <c r="L120" s="20">
        <v>41.6</v>
      </c>
      <c r="M120" s="20">
        <v>46.8</v>
      </c>
      <c r="N120" s="20">
        <v>52</v>
      </c>
      <c r="O120" s="12" t="s">
        <v>177</v>
      </c>
      <c r="P120" s="37"/>
    </row>
    <row r="121" spans="1:16" ht="15.75" customHeight="1" x14ac:dyDescent="0.2">
      <c r="A121" s="39">
        <f t="shared" si="4"/>
        <v>101</v>
      </c>
      <c r="B121" s="22" t="s">
        <v>98</v>
      </c>
      <c r="C121" s="22" t="s">
        <v>126</v>
      </c>
      <c r="D121" s="12" t="s">
        <v>105</v>
      </c>
      <c r="E121" s="20">
        <v>4.75</v>
      </c>
      <c r="F121" s="20">
        <v>9.6999999999999993</v>
      </c>
      <c r="G121" s="20">
        <v>14.45</v>
      </c>
      <c r="H121" s="20">
        <v>19.3</v>
      </c>
      <c r="I121" s="20">
        <v>24.05</v>
      </c>
      <c r="J121" s="20">
        <v>28.92</v>
      </c>
      <c r="K121" s="20">
        <v>33.75</v>
      </c>
      <c r="L121" s="20">
        <v>38.659999999999997</v>
      </c>
      <c r="M121" s="20">
        <v>43.35</v>
      </c>
      <c r="N121" s="20">
        <v>48.2</v>
      </c>
      <c r="O121" s="12" t="s">
        <v>177</v>
      </c>
      <c r="P121" s="37"/>
    </row>
    <row r="122" spans="1:16" ht="15.75" customHeight="1" x14ac:dyDescent="0.2">
      <c r="A122" s="39">
        <f t="shared" si="4"/>
        <v>102</v>
      </c>
      <c r="B122" s="22" t="s">
        <v>452</v>
      </c>
      <c r="C122" s="22" t="s">
        <v>127</v>
      </c>
      <c r="D122" s="12" t="s">
        <v>400</v>
      </c>
      <c r="E122" s="20">
        <v>3.4</v>
      </c>
      <c r="F122" s="20">
        <v>6.8</v>
      </c>
      <c r="G122" s="20">
        <v>10.199999999999999</v>
      </c>
      <c r="H122" s="20">
        <v>13.6</v>
      </c>
      <c r="I122" s="20">
        <v>17</v>
      </c>
      <c r="J122" s="20">
        <v>20.399999999999999</v>
      </c>
      <c r="K122" s="20">
        <v>23.8</v>
      </c>
      <c r="L122" s="20">
        <v>27.2</v>
      </c>
      <c r="M122" s="20">
        <v>30.6</v>
      </c>
      <c r="N122" s="20">
        <v>34</v>
      </c>
      <c r="O122" s="12" t="s">
        <v>177</v>
      </c>
      <c r="P122" s="37"/>
    </row>
    <row r="123" spans="1:16" ht="15.75" customHeight="1" x14ac:dyDescent="0.2">
      <c r="A123" s="39">
        <f t="shared" si="4"/>
        <v>103</v>
      </c>
      <c r="B123" s="22" t="s">
        <v>99</v>
      </c>
      <c r="C123" s="22" t="s">
        <v>85</v>
      </c>
      <c r="D123" s="12" t="s">
        <v>119</v>
      </c>
      <c r="E123" s="20">
        <v>0.5</v>
      </c>
      <c r="F123" s="20">
        <v>1</v>
      </c>
      <c r="G123" s="20">
        <v>1.5</v>
      </c>
      <c r="H123" s="20">
        <v>2</v>
      </c>
      <c r="I123" s="20">
        <v>2.5</v>
      </c>
      <c r="J123" s="20">
        <v>3</v>
      </c>
      <c r="K123" s="20">
        <v>3.5</v>
      </c>
      <c r="L123" s="20">
        <v>4</v>
      </c>
      <c r="M123" s="20">
        <v>4.5</v>
      </c>
      <c r="N123" s="20">
        <v>5</v>
      </c>
      <c r="O123" s="12" t="s">
        <v>177</v>
      </c>
      <c r="P123" s="37"/>
    </row>
    <row r="124" spans="1:16" ht="15.75" customHeight="1" x14ac:dyDescent="0.2">
      <c r="A124" s="39">
        <f t="shared" si="4"/>
        <v>104</v>
      </c>
      <c r="B124" s="22" t="s">
        <v>100</v>
      </c>
      <c r="C124" s="22" t="s">
        <v>107</v>
      </c>
      <c r="D124" s="12" t="s">
        <v>106</v>
      </c>
      <c r="E124" s="20">
        <v>0.5</v>
      </c>
      <c r="F124" s="20">
        <v>1</v>
      </c>
      <c r="G124" s="20">
        <v>1.5</v>
      </c>
      <c r="H124" s="20">
        <v>8</v>
      </c>
      <c r="I124" s="20">
        <v>9.5</v>
      </c>
      <c r="J124" s="20">
        <v>11.5</v>
      </c>
      <c r="K124" s="20">
        <v>17</v>
      </c>
      <c r="L124" s="20">
        <v>17.5</v>
      </c>
      <c r="M124" s="20">
        <v>18.5</v>
      </c>
      <c r="N124" s="20">
        <v>25</v>
      </c>
      <c r="O124" s="12" t="s">
        <v>177</v>
      </c>
      <c r="P124" s="37"/>
    </row>
    <row r="125" spans="1:16" ht="15.75" customHeight="1" x14ac:dyDescent="0.2">
      <c r="A125" s="39">
        <f t="shared" si="4"/>
        <v>105</v>
      </c>
      <c r="B125" s="22" t="s">
        <v>101</v>
      </c>
      <c r="C125" s="22" t="s">
        <v>128</v>
      </c>
      <c r="D125" s="12" t="s">
        <v>129</v>
      </c>
      <c r="E125" s="20">
        <v>2.6</v>
      </c>
      <c r="F125" s="20">
        <v>6</v>
      </c>
      <c r="G125" s="20">
        <v>9</v>
      </c>
      <c r="H125" s="20">
        <v>10.4</v>
      </c>
      <c r="I125" s="20">
        <v>13</v>
      </c>
      <c r="J125" s="20">
        <v>15.5</v>
      </c>
      <c r="K125" s="20">
        <v>20</v>
      </c>
      <c r="L125" s="20">
        <v>22.25</v>
      </c>
      <c r="M125" s="20">
        <v>25</v>
      </c>
      <c r="N125" s="20">
        <v>26</v>
      </c>
      <c r="O125" s="12" t="s">
        <v>177</v>
      </c>
      <c r="P125" s="37"/>
    </row>
    <row r="126" spans="1:16" ht="15.75" customHeight="1" x14ac:dyDescent="0.2">
      <c r="A126" s="39">
        <f t="shared" si="4"/>
        <v>106</v>
      </c>
      <c r="B126" s="22" t="s">
        <v>482</v>
      </c>
      <c r="C126" s="22" t="s">
        <v>483</v>
      </c>
      <c r="D126" s="12" t="s">
        <v>484</v>
      </c>
      <c r="E126" s="20">
        <v>16.53</v>
      </c>
      <c r="F126" s="20">
        <v>24.16</v>
      </c>
      <c r="G126" s="20">
        <v>40.120000000000005</v>
      </c>
      <c r="H126" s="20">
        <v>54.160000000000004</v>
      </c>
      <c r="I126" s="20">
        <v>60.050000000000004</v>
      </c>
      <c r="J126" s="20">
        <v>64.8</v>
      </c>
      <c r="K126" s="20">
        <v>100.14999999999999</v>
      </c>
      <c r="L126" s="20">
        <v>144.13999999999999</v>
      </c>
      <c r="M126" s="20">
        <v>169.5</v>
      </c>
      <c r="N126" s="20">
        <v>175.39999999999998</v>
      </c>
      <c r="O126" s="12" t="s">
        <v>176</v>
      </c>
      <c r="P126" s="37"/>
    </row>
    <row r="127" spans="1:16" ht="15.75" customHeight="1" x14ac:dyDescent="0.2">
      <c r="A127" s="39">
        <f t="shared" si="4"/>
        <v>107</v>
      </c>
      <c r="B127" s="22" t="s">
        <v>199</v>
      </c>
      <c r="C127" s="22" t="s">
        <v>72</v>
      </c>
      <c r="D127" s="12" t="s">
        <v>197</v>
      </c>
      <c r="E127" s="20">
        <v>1.4</v>
      </c>
      <c r="F127" s="20">
        <v>2.79</v>
      </c>
      <c r="G127" s="20">
        <v>3.22</v>
      </c>
      <c r="H127" s="20">
        <v>3.86</v>
      </c>
      <c r="I127" s="20">
        <v>8.07</v>
      </c>
      <c r="J127" s="20">
        <v>11.86</v>
      </c>
      <c r="K127" s="20">
        <v>11.86</v>
      </c>
      <c r="L127" s="20">
        <v>22.79</v>
      </c>
      <c r="M127" s="20">
        <v>41.02</v>
      </c>
      <c r="N127" s="20">
        <v>42.07</v>
      </c>
      <c r="O127" s="12" t="s">
        <v>176</v>
      </c>
      <c r="P127" s="37"/>
    </row>
    <row r="128" spans="1:16" ht="15.75" customHeight="1" x14ac:dyDescent="0.2">
      <c r="A128" s="39">
        <f t="shared" si="4"/>
        <v>108</v>
      </c>
      <c r="B128" s="22" t="s">
        <v>200</v>
      </c>
      <c r="C128" s="22" t="s">
        <v>196</v>
      </c>
      <c r="D128" s="12" t="s">
        <v>198</v>
      </c>
      <c r="E128" s="20">
        <v>0.53</v>
      </c>
      <c r="F128" s="20">
        <v>1.31</v>
      </c>
      <c r="G128" s="20">
        <v>6.31</v>
      </c>
      <c r="H128" s="20">
        <v>11.2</v>
      </c>
      <c r="I128" s="20">
        <v>15.74</v>
      </c>
      <c r="J128" s="20">
        <v>20.48</v>
      </c>
      <c r="K128" s="20">
        <v>27.66</v>
      </c>
      <c r="L128" s="20">
        <v>28.4</v>
      </c>
      <c r="M128" s="20">
        <v>34.01</v>
      </c>
      <c r="N128" s="20">
        <v>37.869999999999997</v>
      </c>
      <c r="O128" s="12" t="s">
        <v>176</v>
      </c>
      <c r="P128" s="37"/>
    </row>
    <row r="129" spans="1:16" ht="15.75" customHeight="1" x14ac:dyDescent="0.2">
      <c r="A129" s="39">
        <f t="shared" si="4"/>
        <v>109</v>
      </c>
      <c r="B129" s="22" t="s">
        <v>70</v>
      </c>
      <c r="C129" s="22" t="s">
        <v>73</v>
      </c>
      <c r="D129" s="12"/>
      <c r="E129" s="20">
        <v>1.4</v>
      </c>
      <c r="F129" s="20">
        <v>2.79</v>
      </c>
      <c r="G129" s="20">
        <v>3.22</v>
      </c>
      <c r="H129" s="20">
        <v>3.86</v>
      </c>
      <c r="I129" s="20">
        <v>8.07</v>
      </c>
      <c r="J129" s="20">
        <v>11.86</v>
      </c>
      <c r="K129" s="20">
        <v>11.86</v>
      </c>
      <c r="L129" s="20">
        <v>22.79</v>
      </c>
      <c r="M129" s="20">
        <v>41.02</v>
      </c>
      <c r="N129" s="20">
        <v>42.07</v>
      </c>
      <c r="O129" s="12" t="s">
        <v>176</v>
      </c>
      <c r="P129" s="37"/>
    </row>
    <row r="130" spans="1:16" ht="15.75" customHeight="1" x14ac:dyDescent="0.2">
      <c r="A130" s="39">
        <f t="shared" si="4"/>
        <v>110</v>
      </c>
      <c r="B130" s="22" t="s">
        <v>71</v>
      </c>
      <c r="C130" s="22" t="s">
        <v>74</v>
      </c>
      <c r="D130" s="12"/>
      <c r="E130" s="20">
        <v>6.65</v>
      </c>
      <c r="F130" s="20">
        <v>13.32</v>
      </c>
      <c r="G130" s="20">
        <v>19.989999999999998</v>
      </c>
      <c r="H130" s="20">
        <v>26.65</v>
      </c>
      <c r="I130" s="20">
        <v>33.29</v>
      </c>
      <c r="J130" s="20">
        <v>53.3</v>
      </c>
      <c r="K130" s="20">
        <v>73.28</v>
      </c>
      <c r="L130" s="20">
        <v>99.92</v>
      </c>
      <c r="M130" s="20">
        <v>126.56</v>
      </c>
      <c r="N130" s="20">
        <v>146.62</v>
      </c>
      <c r="O130" s="12" t="s">
        <v>176</v>
      </c>
      <c r="P130" s="37"/>
    </row>
    <row r="131" spans="1:16" ht="25.5" x14ac:dyDescent="0.2">
      <c r="A131" s="39">
        <f t="shared" si="4"/>
        <v>111</v>
      </c>
      <c r="B131" s="22" t="s">
        <v>533</v>
      </c>
      <c r="C131" s="22"/>
      <c r="D131" s="12"/>
      <c r="E131" s="20">
        <v>37.120000000000005</v>
      </c>
      <c r="F131" s="20">
        <v>74.239999999999995</v>
      </c>
      <c r="G131" s="20">
        <v>111.32000000000002</v>
      </c>
      <c r="H131" s="20">
        <v>148.49</v>
      </c>
      <c r="I131" s="20">
        <v>185.52</v>
      </c>
      <c r="J131" s="20">
        <v>222.54000000000002</v>
      </c>
      <c r="K131" s="20">
        <v>293.23</v>
      </c>
      <c r="L131" s="20">
        <v>296.77</v>
      </c>
      <c r="M131" s="20">
        <v>333.98</v>
      </c>
      <c r="N131" s="20">
        <v>370.99000000000007</v>
      </c>
      <c r="O131" s="12" t="s">
        <v>176</v>
      </c>
      <c r="P131" s="37"/>
    </row>
    <row r="132" spans="1:16" s="11" customFormat="1" ht="15.75" customHeight="1" x14ac:dyDescent="0.2">
      <c r="A132" s="39">
        <f t="shared" si="4"/>
        <v>112</v>
      </c>
      <c r="B132" s="22" t="s">
        <v>53</v>
      </c>
      <c r="C132" s="22" t="s">
        <v>131</v>
      </c>
      <c r="D132" s="12" t="s">
        <v>132</v>
      </c>
      <c r="E132" s="20">
        <v>13.44</v>
      </c>
      <c r="F132" s="20">
        <v>13.44</v>
      </c>
      <c r="G132" s="20">
        <v>13.44</v>
      </c>
      <c r="H132" s="20">
        <v>13.44</v>
      </c>
      <c r="I132" s="20">
        <v>47.04</v>
      </c>
      <c r="J132" s="20">
        <v>61.04</v>
      </c>
      <c r="K132" s="20">
        <v>61.04</v>
      </c>
      <c r="L132" s="20">
        <v>61.04</v>
      </c>
      <c r="M132" s="20">
        <v>82.039999999999992</v>
      </c>
      <c r="N132" s="20">
        <v>82.039999999999992</v>
      </c>
      <c r="O132" s="12" t="s">
        <v>180</v>
      </c>
      <c r="P132" s="37"/>
    </row>
    <row r="133" spans="1:16" s="11" customFormat="1" ht="15.75" customHeight="1" x14ac:dyDescent="0.2">
      <c r="A133" s="39">
        <f t="shared" si="4"/>
        <v>113</v>
      </c>
      <c r="B133" s="22" t="s">
        <v>108</v>
      </c>
      <c r="C133" s="22" t="s">
        <v>375</v>
      </c>
      <c r="D133" s="12" t="s">
        <v>376</v>
      </c>
      <c r="E133" s="20">
        <v>18.48</v>
      </c>
      <c r="F133" s="20">
        <v>42.28</v>
      </c>
      <c r="G133" s="20">
        <v>42.28</v>
      </c>
      <c r="H133" s="20">
        <v>42.28</v>
      </c>
      <c r="I133" s="20">
        <v>42.28</v>
      </c>
      <c r="J133" s="20">
        <v>42.28</v>
      </c>
      <c r="K133" s="20">
        <v>42.28</v>
      </c>
      <c r="L133" s="20">
        <v>42.28</v>
      </c>
      <c r="M133" s="20">
        <v>42.28</v>
      </c>
      <c r="N133" s="20">
        <v>42.28</v>
      </c>
      <c r="O133" s="12" t="s">
        <v>180</v>
      </c>
      <c r="P133" s="37"/>
    </row>
    <row r="134" spans="1:16" s="11" customFormat="1" ht="15.75" customHeight="1" x14ac:dyDescent="0.2">
      <c r="A134" s="39">
        <f t="shared" si="4"/>
        <v>114</v>
      </c>
      <c r="B134" s="22" t="s">
        <v>109</v>
      </c>
      <c r="C134" s="22" t="s">
        <v>133</v>
      </c>
      <c r="D134" s="12" t="s">
        <v>377</v>
      </c>
      <c r="E134" s="20">
        <v>7.2240000000000002</v>
      </c>
      <c r="F134" s="20">
        <v>14.448</v>
      </c>
      <c r="G134" s="20">
        <v>21.672000000000001</v>
      </c>
      <c r="H134" s="20">
        <v>28.896000000000001</v>
      </c>
      <c r="I134" s="20">
        <v>36.119999999999997</v>
      </c>
      <c r="J134" s="20">
        <v>43.344000000000001</v>
      </c>
      <c r="K134" s="20">
        <v>50.567999999999998</v>
      </c>
      <c r="L134" s="20">
        <v>57.792000000000002</v>
      </c>
      <c r="M134" s="20">
        <v>65.016000000000005</v>
      </c>
      <c r="N134" s="20">
        <v>72.239999999999995</v>
      </c>
      <c r="O134" s="12" t="s">
        <v>180</v>
      </c>
      <c r="P134" s="37"/>
    </row>
    <row r="135" spans="1:16" s="11" customFormat="1" ht="15.75" customHeight="1" x14ac:dyDescent="0.2">
      <c r="A135" s="39">
        <f t="shared" si="4"/>
        <v>115</v>
      </c>
      <c r="B135" s="22" t="s">
        <v>118</v>
      </c>
      <c r="C135" s="22" t="s">
        <v>149</v>
      </c>
      <c r="D135" s="12" t="s">
        <v>150</v>
      </c>
      <c r="E135" s="20">
        <v>42</v>
      </c>
      <c r="F135" s="20">
        <v>42</v>
      </c>
      <c r="G135" s="20">
        <v>42</v>
      </c>
      <c r="H135" s="20">
        <v>42</v>
      </c>
      <c r="I135" s="20">
        <v>42</v>
      </c>
      <c r="J135" s="20">
        <v>42</v>
      </c>
      <c r="K135" s="20">
        <v>42</v>
      </c>
      <c r="L135" s="20">
        <v>42</v>
      </c>
      <c r="M135" s="20">
        <v>42</v>
      </c>
      <c r="N135" s="20">
        <v>42</v>
      </c>
      <c r="O135" s="12" t="s">
        <v>180</v>
      </c>
      <c r="P135" s="37"/>
    </row>
    <row r="136" spans="1:16" s="11" customFormat="1" ht="15.75" customHeight="1" x14ac:dyDescent="0.2">
      <c r="A136" s="39">
        <f t="shared" si="4"/>
        <v>116</v>
      </c>
      <c r="B136" s="22" t="s">
        <v>110</v>
      </c>
      <c r="C136" s="33" t="s">
        <v>378</v>
      </c>
      <c r="D136" s="12" t="s">
        <v>379</v>
      </c>
      <c r="E136" s="20">
        <v>84.02</v>
      </c>
      <c r="F136" s="20">
        <v>84.02</v>
      </c>
      <c r="G136" s="20">
        <v>183.7</v>
      </c>
      <c r="H136" s="20">
        <v>248.1</v>
      </c>
      <c r="I136" s="20">
        <v>248.1</v>
      </c>
      <c r="J136" s="20">
        <v>259.3</v>
      </c>
      <c r="K136" s="20">
        <v>290.10000000000002</v>
      </c>
      <c r="L136" s="20">
        <v>332.1</v>
      </c>
      <c r="M136" s="20">
        <v>332.1</v>
      </c>
      <c r="N136" s="20">
        <v>332.1</v>
      </c>
      <c r="O136" s="12" t="s">
        <v>180</v>
      </c>
      <c r="P136" s="37"/>
    </row>
    <row r="137" spans="1:16" s="11" customFormat="1" ht="15.75" customHeight="1" x14ac:dyDescent="0.2">
      <c r="A137" s="39">
        <f t="shared" si="4"/>
        <v>117</v>
      </c>
      <c r="B137" s="22" t="s">
        <v>134</v>
      </c>
      <c r="C137" s="22" t="s">
        <v>138</v>
      </c>
      <c r="D137" s="12" t="s">
        <v>139</v>
      </c>
      <c r="E137" s="20">
        <v>19.2</v>
      </c>
      <c r="F137" s="20">
        <v>38.399999999999991</v>
      </c>
      <c r="G137" s="20">
        <v>57.599999999999994</v>
      </c>
      <c r="H137" s="20">
        <v>76.8</v>
      </c>
      <c r="I137" s="20">
        <v>96</v>
      </c>
      <c r="J137" s="20">
        <v>115.19999999999999</v>
      </c>
      <c r="K137" s="20">
        <v>134.4</v>
      </c>
      <c r="L137" s="20">
        <v>153.6</v>
      </c>
      <c r="M137" s="20">
        <v>172.8</v>
      </c>
      <c r="N137" s="20">
        <v>192</v>
      </c>
      <c r="O137" s="12" t="s">
        <v>89</v>
      </c>
      <c r="P137" s="37"/>
    </row>
    <row r="138" spans="1:16" ht="15.75" customHeight="1" x14ac:dyDescent="0.2">
      <c r="A138" s="39">
        <f t="shared" si="4"/>
        <v>118</v>
      </c>
      <c r="B138" s="22" t="s">
        <v>91</v>
      </c>
      <c r="C138" s="22" t="s">
        <v>84</v>
      </c>
      <c r="D138" s="12" t="s">
        <v>137</v>
      </c>
      <c r="E138" s="20">
        <v>1.44</v>
      </c>
      <c r="F138" s="20">
        <v>1.6800000000000002</v>
      </c>
      <c r="G138" s="20">
        <v>1.92</v>
      </c>
      <c r="H138" s="20">
        <v>2.16</v>
      </c>
      <c r="I138" s="20">
        <v>2.4000000000000004</v>
      </c>
      <c r="J138" s="20">
        <v>2.64</v>
      </c>
      <c r="K138" s="20">
        <v>2.88</v>
      </c>
      <c r="L138" s="20">
        <v>3.12</v>
      </c>
      <c r="M138" s="20">
        <v>3.3600000000000003</v>
      </c>
      <c r="N138" s="20">
        <v>3.5999999999999996</v>
      </c>
      <c r="O138" s="12" t="s">
        <v>89</v>
      </c>
      <c r="P138" s="37"/>
    </row>
    <row r="139" spans="1:16" ht="15.75" customHeight="1" x14ac:dyDescent="0.2">
      <c r="A139" s="39">
        <f t="shared" si="4"/>
        <v>119</v>
      </c>
      <c r="B139" s="22" t="s">
        <v>136</v>
      </c>
      <c r="C139" s="22" t="s">
        <v>182</v>
      </c>
      <c r="D139" s="12" t="s">
        <v>380</v>
      </c>
      <c r="E139" s="20">
        <v>49.007999999999996</v>
      </c>
      <c r="F139" s="20">
        <v>51.167999999999999</v>
      </c>
      <c r="G139" s="20">
        <v>60.864000000000004</v>
      </c>
      <c r="H139" s="20">
        <v>62.183999999999997</v>
      </c>
      <c r="I139" s="20">
        <v>73.343999999999994</v>
      </c>
      <c r="J139" s="20">
        <v>79.608000000000004</v>
      </c>
      <c r="K139" s="20">
        <v>95.207999999999998</v>
      </c>
      <c r="L139" s="20">
        <v>101.208</v>
      </c>
      <c r="M139" s="20">
        <v>95.347999999999999</v>
      </c>
      <c r="N139" s="20">
        <v>114.048</v>
      </c>
      <c r="O139" s="12" t="s">
        <v>89</v>
      </c>
      <c r="P139" s="37"/>
    </row>
    <row r="140" spans="1:16" ht="15.75" customHeight="1" x14ac:dyDescent="0.2">
      <c r="A140" s="39">
        <f t="shared" si="4"/>
        <v>120</v>
      </c>
      <c r="B140" s="22" t="s">
        <v>135</v>
      </c>
      <c r="C140" s="22" t="s">
        <v>92</v>
      </c>
      <c r="D140" s="12" t="s">
        <v>147</v>
      </c>
      <c r="E140" s="20">
        <v>1.2</v>
      </c>
      <c r="F140" s="20">
        <v>2.4</v>
      </c>
      <c r="G140" s="20">
        <v>3.6</v>
      </c>
      <c r="H140" s="20">
        <v>4.8</v>
      </c>
      <c r="I140" s="20">
        <v>6</v>
      </c>
      <c r="J140" s="20">
        <v>7.2</v>
      </c>
      <c r="K140" s="20">
        <v>8.4</v>
      </c>
      <c r="L140" s="20">
        <v>9.6</v>
      </c>
      <c r="M140" s="20">
        <v>10.8</v>
      </c>
      <c r="N140" s="20">
        <v>12</v>
      </c>
      <c r="O140" s="12" t="s">
        <v>89</v>
      </c>
      <c r="P140" s="37"/>
    </row>
    <row r="141" spans="1:16" ht="15.75" customHeight="1" x14ac:dyDescent="0.2">
      <c r="A141" s="39">
        <f t="shared" si="4"/>
        <v>121</v>
      </c>
      <c r="B141" s="22" t="s">
        <v>385</v>
      </c>
      <c r="C141" s="22" t="s">
        <v>386</v>
      </c>
      <c r="D141" s="12" t="s">
        <v>387</v>
      </c>
      <c r="E141" s="20">
        <v>2.29</v>
      </c>
      <c r="F141" s="20">
        <v>4.4800000000000004</v>
      </c>
      <c r="G141" s="20">
        <v>6.64</v>
      </c>
      <c r="H141" s="20">
        <v>8.7100000000000009</v>
      </c>
      <c r="I141" s="20">
        <v>10.87</v>
      </c>
      <c r="J141" s="20">
        <v>13.22</v>
      </c>
      <c r="K141" s="20">
        <v>15.33</v>
      </c>
      <c r="L141" s="20">
        <v>18.07</v>
      </c>
      <c r="M141" s="20">
        <v>21.48</v>
      </c>
      <c r="N141" s="20">
        <v>22.08</v>
      </c>
      <c r="O141" s="12" t="s">
        <v>89</v>
      </c>
      <c r="P141" s="37"/>
    </row>
    <row r="142" spans="1:16" ht="15.75" customHeight="1" x14ac:dyDescent="0.2">
      <c r="A142" s="39">
        <f t="shared" si="4"/>
        <v>122</v>
      </c>
      <c r="B142" s="22" t="s">
        <v>388</v>
      </c>
      <c r="C142" s="22" t="s">
        <v>386</v>
      </c>
      <c r="D142" s="12" t="s">
        <v>389</v>
      </c>
      <c r="E142" s="20">
        <v>1.296</v>
      </c>
      <c r="F142" s="20">
        <v>1.944</v>
      </c>
      <c r="G142" s="20">
        <v>2.5920000000000001</v>
      </c>
      <c r="H142" s="20">
        <v>2.5920000000000001</v>
      </c>
      <c r="I142" s="20">
        <v>3.84</v>
      </c>
      <c r="J142" s="20">
        <v>4.4880000000000004</v>
      </c>
      <c r="K142" s="20">
        <v>5.2799999999999994</v>
      </c>
      <c r="L142" s="20">
        <v>6.0720000000000001</v>
      </c>
      <c r="M142" s="20">
        <v>6.5039999999999996</v>
      </c>
      <c r="N142" s="20">
        <v>7.2</v>
      </c>
      <c r="O142" s="12" t="s">
        <v>89</v>
      </c>
      <c r="P142" s="37"/>
    </row>
    <row r="143" spans="1:16" ht="15.75" customHeight="1" x14ac:dyDescent="0.2">
      <c r="A143" s="39">
        <f t="shared" si="4"/>
        <v>123</v>
      </c>
      <c r="B143" s="22" t="s">
        <v>90</v>
      </c>
      <c r="C143" s="22" t="s">
        <v>381</v>
      </c>
      <c r="D143" s="12" t="s">
        <v>383</v>
      </c>
      <c r="E143" s="20">
        <v>11.280000000000001</v>
      </c>
      <c r="F143" s="20">
        <v>22.560000000000002</v>
      </c>
      <c r="G143" s="20">
        <v>33.840000000000003</v>
      </c>
      <c r="H143" s="20">
        <v>45.120000000000005</v>
      </c>
      <c r="I143" s="20">
        <v>56.400000000000006</v>
      </c>
      <c r="J143" s="20">
        <v>62.88000000000001</v>
      </c>
      <c r="K143" s="20">
        <v>69.360000000000014</v>
      </c>
      <c r="L143" s="20">
        <v>75.84</v>
      </c>
      <c r="M143" s="20">
        <v>101.52000000000001</v>
      </c>
      <c r="N143" s="20">
        <v>112.80000000000001</v>
      </c>
      <c r="O143" s="12" t="s">
        <v>89</v>
      </c>
      <c r="P143" s="37"/>
    </row>
    <row r="144" spans="1:16" ht="15.75" customHeight="1" x14ac:dyDescent="0.2">
      <c r="A144" s="39">
        <f t="shared" si="4"/>
        <v>124</v>
      </c>
      <c r="B144" s="22" t="s">
        <v>93</v>
      </c>
      <c r="C144" s="22" t="s">
        <v>382</v>
      </c>
      <c r="D144" s="12" t="s">
        <v>384</v>
      </c>
      <c r="E144" s="20">
        <v>7.2000000000000011</v>
      </c>
      <c r="F144" s="20">
        <v>14.400000000000002</v>
      </c>
      <c r="G144" s="20">
        <v>21.6</v>
      </c>
      <c r="H144" s="20">
        <v>28.800000000000004</v>
      </c>
      <c r="I144" s="20">
        <v>36</v>
      </c>
      <c r="J144" s="20">
        <v>43.2</v>
      </c>
      <c r="K144" s="20">
        <v>223.2</v>
      </c>
      <c r="L144" s="20">
        <v>57.599999999999994</v>
      </c>
      <c r="M144" s="20">
        <v>64.800000000000011</v>
      </c>
      <c r="N144" s="20">
        <v>72</v>
      </c>
      <c r="O144" s="12" t="s">
        <v>89</v>
      </c>
      <c r="P144" s="37"/>
    </row>
    <row r="145" spans="1:16" ht="15.75" customHeight="1" x14ac:dyDescent="0.2">
      <c r="A145" s="39">
        <f t="shared" si="4"/>
        <v>125</v>
      </c>
      <c r="B145" s="22" t="s">
        <v>390</v>
      </c>
      <c r="C145" s="22" t="s">
        <v>394</v>
      </c>
      <c r="D145" s="12" t="s">
        <v>393</v>
      </c>
      <c r="E145" s="20">
        <v>2.88</v>
      </c>
      <c r="F145" s="20">
        <v>5.76</v>
      </c>
      <c r="G145" s="20">
        <v>8.64</v>
      </c>
      <c r="H145" s="20">
        <v>11.52</v>
      </c>
      <c r="I145" s="20">
        <v>14.399999999999999</v>
      </c>
      <c r="J145" s="20">
        <v>17.28</v>
      </c>
      <c r="K145" s="20">
        <v>20.16</v>
      </c>
      <c r="L145" s="20">
        <v>23.04</v>
      </c>
      <c r="M145" s="20">
        <v>25.92</v>
      </c>
      <c r="N145" s="20">
        <v>28.799999999999997</v>
      </c>
      <c r="O145" s="12" t="s">
        <v>89</v>
      </c>
      <c r="P145" s="37"/>
    </row>
    <row r="146" spans="1:16" ht="15.75" customHeight="1" x14ac:dyDescent="0.2">
      <c r="A146" s="39">
        <f t="shared" si="4"/>
        <v>126</v>
      </c>
      <c r="B146" s="22" t="s">
        <v>391</v>
      </c>
      <c r="C146" s="22" t="s">
        <v>76</v>
      </c>
      <c r="D146" s="12" t="s">
        <v>395</v>
      </c>
      <c r="E146" s="20">
        <v>3.5999999999999996</v>
      </c>
      <c r="F146" s="20">
        <v>3.5999999999999996</v>
      </c>
      <c r="G146" s="20">
        <v>3.5999999999999996</v>
      </c>
      <c r="H146" s="20">
        <v>3.5999999999999996</v>
      </c>
      <c r="I146" s="20">
        <v>3.5999999999999996</v>
      </c>
      <c r="J146" s="20">
        <v>3.5999999999999996</v>
      </c>
      <c r="K146" s="20">
        <v>3.5999999999999996</v>
      </c>
      <c r="L146" s="20">
        <v>3.5999999999999996</v>
      </c>
      <c r="M146" s="20">
        <v>3.5999999999999996</v>
      </c>
      <c r="N146" s="20">
        <v>3.5999999999999996</v>
      </c>
      <c r="O146" s="12" t="s">
        <v>89</v>
      </c>
      <c r="P146" s="37"/>
    </row>
    <row r="147" spans="1:16" ht="15.75" customHeight="1" x14ac:dyDescent="0.2">
      <c r="A147" s="39">
        <f t="shared" si="4"/>
        <v>127</v>
      </c>
      <c r="B147" s="22" t="s">
        <v>392</v>
      </c>
      <c r="C147" s="22" t="s">
        <v>76</v>
      </c>
      <c r="D147" s="12" t="s">
        <v>396</v>
      </c>
      <c r="E147" s="20">
        <v>0.96</v>
      </c>
      <c r="F147" s="20">
        <v>1.92</v>
      </c>
      <c r="G147" s="20">
        <v>2.88</v>
      </c>
      <c r="H147" s="20">
        <v>3.84</v>
      </c>
      <c r="I147" s="20">
        <v>4.8000000000000007</v>
      </c>
      <c r="J147" s="20">
        <v>5.76</v>
      </c>
      <c r="K147" s="20">
        <v>6.7200000000000006</v>
      </c>
      <c r="L147" s="20">
        <v>7.68</v>
      </c>
      <c r="M147" s="20">
        <v>8.64</v>
      </c>
      <c r="N147" s="20">
        <v>9.6000000000000014</v>
      </c>
      <c r="O147" s="12" t="s">
        <v>89</v>
      </c>
      <c r="P147" s="37"/>
    </row>
    <row r="148" spans="1:16" ht="15.75" customHeight="1" x14ac:dyDescent="0.2">
      <c r="A148" s="39">
        <f t="shared" si="4"/>
        <v>128</v>
      </c>
      <c r="B148" s="22" t="s">
        <v>207</v>
      </c>
      <c r="C148" s="22" t="s">
        <v>87</v>
      </c>
      <c r="D148" s="12" t="s">
        <v>193</v>
      </c>
      <c r="E148" s="20">
        <f t="shared" ref="E148:E176" si="5">N148*0.1</f>
        <v>0.41399999999999998</v>
      </c>
      <c r="F148" s="20">
        <f t="shared" ref="F148:F176" si="6">N148*0.2</f>
        <v>0.82799999999999996</v>
      </c>
      <c r="G148" s="20">
        <f t="shared" ref="G148:G176" si="7">N148*0.3</f>
        <v>1.2419999999999998</v>
      </c>
      <c r="H148" s="20">
        <f t="shared" ref="H148:H176" si="8">N148*0.4</f>
        <v>1.6559999999999999</v>
      </c>
      <c r="I148" s="20">
        <f t="shared" ref="I148:I176" si="9">N148*0.5</f>
        <v>2.0699999999999998</v>
      </c>
      <c r="J148" s="20">
        <f t="shared" ref="J148:J176" si="10">N148*0.6</f>
        <v>2.4839999999999995</v>
      </c>
      <c r="K148" s="20">
        <f t="shared" ref="K148:K176" si="11">N148*0.7</f>
        <v>2.8979999999999997</v>
      </c>
      <c r="L148" s="20">
        <f t="shared" ref="L148:L176" si="12">N148*0.8</f>
        <v>3.3119999999999998</v>
      </c>
      <c r="M148" s="20">
        <f t="shared" ref="M148:M176" si="13">N148*0.9</f>
        <v>3.726</v>
      </c>
      <c r="N148" s="20">
        <v>4.1399999999999997</v>
      </c>
      <c r="O148" s="12" t="s">
        <v>141</v>
      </c>
      <c r="P148" s="37"/>
    </row>
    <row r="149" spans="1:16" ht="15.75" customHeight="1" x14ac:dyDescent="0.2">
      <c r="A149" s="39">
        <f t="shared" si="4"/>
        <v>129</v>
      </c>
      <c r="B149" s="22" t="s">
        <v>208</v>
      </c>
      <c r="C149" s="22" t="s">
        <v>209</v>
      </c>
      <c r="D149" s="12" t="s">
        <v>210</v>
      </c>
      <c r="E149" s="20">
        <f t="shared" si="5"/>
        <v>0.18400000000000002</v>
      </c>
      <c r="F149" s="20">
        <f t="shared" si="6"/>
        <v>0.36800000000000005</v>
      </c>
      <c r="G149" s="20">
        <f t="shared" si="7"/>
        <v>0.55200000000000005</v>
      </c>
      <c r="H149" s="20">
        <f t="shared" si="8"/>
        <v>0.7360000000000001</v>
      </c>
      <c r="I149" s="20">
        <f t="shared" si="9"/>
        <v>0.92</v>
      </c>
      <c r="J149" s="20">
        <f t="shared" si="10"/>
        <v>1.1040000000000001</v>
      </c>
      <c r="K149" s="20">
        <f t="shared" si="11"/>
        <v>1.288</v>
      </c>
      <c r="L149" s="20">
        <f t="shared" si="12"/>
        <v>1.4720000000000002</v>
      </c>
      <c r="M149" s="20">
        <f t="shared" si="13"/>
        <v>1.6560000000000001</v>
      </c>
      <c r="N149" s="20">
        <v>1.84</v>
      </c>
      <c r="O149" s="12" t="s">
        <v>141</v>
      </c>
      <c r="P149" s="37"/>
    </row>
    <row r="150" spans="1:16" ht="15.75" customHeight="1" x14ac:dyDescent="0.2">
      <c r="A150" s="39">
        <f t="shared" si="4"/>
        <v>130</v>
      </c>
      <c r="B150" s="22" t="s">
        <v>211</v>
      </c>
      <c r="C150" s="22" t="s">
        <v>212</v>
      </c>
      <c r="D150" s="12" t="s">
        <v>213</v>
      </c>
      <c r="E150" s="20">
        <f t="shared" si="5"/>
        <v>0.15800000000000003</v>
      </c>
      <c r="F150" s="20">
        <f t="shared" si="6"/>
        <v>0.31600000000000006</v>
      </c>
      <c r="G150" s="20">
        <f t="shared" si="7"/>
        <v>0.47399999999999998</v>
      </c>
      <c r="H150" s="20">
        <f t="shared" si="8"/>
        <v>0.63200000000000012</v>
      </c>
      <c r="I150" s="20">
        <f t="shared" si="9"/>
        <v>0.79</v>
      </c>
      <c r="J150" s="20">
        <f t="shared" si="10"/>
        <v>0.94799999999999995</v>
      </c>
      <c r="K150" s="20">
        <f t="shared" si="11"/>
        <v>1.1059999999999999</v>
      </c>
      <c r="L150" s="20">
        <f t="shared" si="12"/>
        <v>1.2640000000000002</v>
      </c>
      <c r="M150" s="20">
        <f t="shared" si="13"/>
        <v>1.4220000000000002</v>
      </c>
      <c r="N150" s="20">
        <v>1.58</v>
      </c>
      <c r="O150" s="12" t="s">
        <v>141</v>
      </c>
      <c r="P150" s="37"/>
    </row>
    <row r="151" spans="1:16" ht="15.75" customHeight="1" x14ac:dyDescent="0.2">
      <c r="A151" s="39">
        <f t="shared" si="4"/>
        <v>131</v>
      </c>
      <c r="B151" s="22" t="s">
        <v>214</v>
      </c>
      <c r="C151" s="22" t="s">
        <v>79</v>
      </c>
      <c r="D151" s="12" t="s">
        <v>215</v>
      </c>
      <c r="E151" s="20">
        <f t="shared" si="5"/>
        <v>0.11699999999999999</v>
      </c>
      <c r="F151" s="20">
        <f t="shared" si="6"/>
        <v>0.23399999999999999</v>
      </c>
      <c r="G151" s="20">
        <f t="shared" si="7"/>
        <v>0.35099999999999998</v>
      </c>
      <c r="H151" s="20">
        <f t="shared" si="8"/>
        <v>0.46799999999999997</v>
      </c>
      <c r="I151" s="20">
        <f t="shared" si="9"/>
        <v>0.58499999999999996</v>
      </c>
      <c r="J151" s="20">
        <f t="shared" si="10"/>
        <v>0.70199999999999996</v>
      </c>
      <c r="K151" s="20">
        <f t="shared" si="11"/>
        <v>0.81899999999999995</v>
      </c>
      <c r="L151" s="20">
        <f t="shared" si="12"/>
        <v>0.93599999999999994</v>
      </c>
      <c r="M151" s="20">
        <f t="shared" si="13"/>
        <v>1.0529999999999999</v>
      </c>
      <c r="N151" s="20">
        <v>1.17</v>
      </c>
      <c r="O151" s="12" t="s">
        <v>141</v>
      </c>
      <c r="P151" s="37"/>
    </row>
    <row r="152" spans="1:16" ht="15.75" customHeight="1" x14ac:dyDescent="0.2">
      <c r="A152" s="39">
        <f t="shared" si="4"/>
        <v>132</v>
      </c>
      <c r="B152" s="22" t="s">
        <v>216</v>
      </c>
      <c r="C152" s="22" t="s">
        <v>217</v>
      </c>
      <c r="D152" s="12" t="s">
        <v>218</v>
      </c>
      <c r="E152" s="20">
        <f t="shared" si="5"/>
        <v>0.22799999999999998</v>
      </c>
      <c r="F152" s="20">
        <f t="shared" si="6"/>
        <v>0.45599999999999996</v>
      </c>
      <c r="G152" s="20">
        <f t="shared" si="7"/>
        <v>0.68399999999999994</v>
      </c>
      <c r="H152" s="20">
        <f t="shared" si="8"/>
        <v>0.91199999999999992</v>
      </c>
      <c r="I152" s="20">
        <f t="shared" si="9"/>
        <v>1.1399999999999999</v>
      </c>
      <c r="J152" s="20">
        <f t="shared" si="10"/>
        <v>1.3679999999999999</v>
      </c>
      <c r="K152" s="20">
        <f t="shared" si="11"/>
        <v>1.5959999999999999</v>
      </c>
      <c r="L152" s="20">
        <f t="shared" si="12"/>
        <v>1.8239999999999998</v>
      </c>
      <c r="M152" s="20">
        <f t="shared" si="13"/>
        <v>2.052</v>
      </c>
      <c r="N152" s="20">
        <v>2.2799999999999998</v>
      </c>
      <c r="O152" s="12" t="s">
        <v>141</v>
      </c>
      <c r="P152" s="37"/>
    </row>
    <row r="153" spans="1:16" ht="15.75" customHeight="1" x14ac:dyDescent="0.2">
      <c r="A153" s="39">
        <f t="shared" si="4"/>
        <v>133</v>
      </c>
      <c r="B153" s="22" t="s">
        <v>219</v>
      </c>
      <c r="C153" s="22" t="s">
        <v>220</v>
      </c>
      <c r="D153" s="12" t="s">
        <v>221</v>
      </c>
      <c r="E153" s="20">
        <f t="shared" si="5"/>
        <v>5.4000000000000006E-2</v>
      </c>
      <c r="F153" s="20">
        <f t="shared" si="6"/>
        <v>0.10800000000000001</v>
      </c>
      <c r="G153" s="20">
        <f t="shared" si="7"/>
        <v>0.16200000000000001</v>
      </c>
      <c r="H153" s="20">
        <f t="shared" si="8"/>
        <v>0.21600000000000003</v>
      </c>
      <c r="I153" s="20">
        <f t="shared" si="9"/>
        <v>0.27</v>
      </c>
      <c r="J153" s="20">
        <f t="shared" si="10"/>
        <v>0.32400000000000001</v>
      </c>
      <c r="K153" s="20">
        <f t="shared" si="11"/>
        <v>0.378</v>
      </c>
      <c r="L153" s="20">
        <f t="shared" si="12"/>
        <v>0.43200000000000005</v>
      </c>
      <c r="M153" s="20">
        <f t="shared" si="13"/>
        <v>0.48600000000000004</v>
      </c>
      <c r="N153" s="20">
        <v>0.54</v>
      </c>
      <c r="O153" s="12" t="s">
        <v>141</v>
      </c>
      <c r="P153" s="37"/>
    </row>
    <row r="154" spans="1:16" ht="15.75" customHeight="1" x14ac:dyDescent="0.2">
      <c r="A154" s="39">
        <f t="shared" si="4"/>
        <v>134</v>
      </c>
      <c r="B154" s="22" t="s">
        <v>222</v>
      </c>
      <c r="C154" s="22" t="s">
        <v>87</v>
      </c>
      <c r="D154" s="12" t="s">
        <v>223</v>
      </c>
      <c r="E154" s="20">
        <f t="shared" si="5"/>
        <v>0.32000000000000006</v>
      </c>
      <c r="F154" s="20">
        <f t="shared" si="6"/>
        <v>0.64000000000000012</v>
      </c>
      <c r="G154" s="20">
        <f t="shared" si="7"/>
        <v>0.96</v>
      </c>
      <c r="H154" s="20">
        <f t="shared" si="8"/>
        <v>1.2800000000000002</v>
      </c>
      <c r="I154" s="20">
        <f t="shared" si="9"/>
        <v>1.6</v>
      </c>
      <c r="J154" s="20">
        <f t="shared" si="10"/>
        <v>1.92</v>
      </c>
      <c r="K154" s="20">
        <f t="shared" si="11"/>
        <v>2.2399999999999998</v>
      </c>
      <c r="L154" s="20">
        <f t="shared" si="12"/>
        <v>2.5600000000000005</v>
      </c>
      <c r="M154" s="20">
        <f t="shared" si="13"/>
        <v>2.8800000000000003</v>
      </c>
      <c r="N154" s="20">
        <v>3.2</v>
      </c>
      <c r="O154" s="12" t="s">
        <v>141</v>
      </c>
      <c r="P154" s="37"/>
    </row>
    <row r="155" spans="1:16" ht="15.75" customHeight="1" x14ac:dyDescent="0.2">
      <c r="A155" s="39">
        <f t="shared" si="4"/>
        <v>135</v>
      </c>
      <c r="B155" s="22" t="s">
        <v>224</v>
      </c>
      <c r="C155" s="22" t="s">
        <v>87</v>
      </c>
      <c r="D155" s="12" t="s">
        <v>194</v>
      </c>
      <c r="E155" s="20">
        <f t="shared" si="5"/>
        <v>0.121</v>
      </c>
      <c r="F155" s="20">
        <f t="shared" si="6"/>
        <v>0.24199999999999999</v>
      </c>
      <c r="G155" s="20">
        <f t="shared" si="7"/>
        <v>0.36299999999999999</v>
      </c>
      <c r="H155" s="20">
        <f t="shared" si="8"/>
        <v>0.48399999999999999</v>
      </c>
      <c r="I155" s="20">
        <f t="shared" si="9"/>
        <v>0.60499999999999998</v>
      </c>
      <c r="J155" s="20">
        <f t="shared" si="10"/>
        <v>0.72599999999999998</v>
      </c>
      <c r="K155" s="20">
        <f t="shared" si="11"/>
        <v>0.84699999999999998</v>
      </c>
      <c r="L155" s="20">
        <f t="shared" si="12"/>
        <v>0.96799999999999997</v>
      </c>
      <c r="M155" s="20">
        <f t="shared" si="13"/>
        <v>1.089</v>
      </c>
      <c r="N155" s="20">
        <v>1.21</v>
      </c>
      <c r="O155" s="12" t="s">
        <v>141</v>
      </c>
      <c r="P155" s="37"/>
    </row>
    <row r="156" spans="1:16" ht="15.75" customHeight="1" x14ac:dyDescent="0.2">
      <c r="A156" s="39">
        <f t="shared" si="4"/>
        <v>136</v>
      </c>
      <c r="B156" s="22" t="s">
        <v>225</v>
      </c>
      <c r="C156" s="22" t="s">
        <v>79</v>
      </c>
      <c r="D156" s="12" t="s">
        <v>226</v>
      </c>
      <c r="E156" s="20">
        <f t="shared" si="5"/>
        <v>0.15000000000000002</v>
      </c>
      <c r="F156" s="20">
        <f t="shared" si="6"/>
        <v>0.30000000000000004</v>
      </c>
      <c r="G156" s="20">
        <f t="shared" si="7"/>
        <v>0.44999999999999996</v>
      </c>
      <c r="H156" s="20">
        <f t="shared" si="8"/>
        <v>0.60000000000000009</v>
      </c>
      <c r="I156" s="20">
        <f t="shared" si="9"/>
        <v>0.75</v>
      </c>
      <c r="J156" s="20">
        <f t="shared" si="10"/>
        <v>0.89999999999999991</v>
      </c>
      <c r="K156" s="20">
        <f t="shared" si="11"/>
        <v>1.0499999999999998</v>
      </c>
      <c r="L156" s="20">
        <f t="shared" si="12"/>
        <v>1.2000000000000002</v>
      </c>
      <c r="M156" s="20">
        <f t="shared" si="13"/>
        <v>1.35</v>
      </c>
      <c r="N156" s="20">
        <v>1.5</v>
      </c>
      <c r="O156" s="12" t="s">
        <v>141</v>
      </c>
      <c r="P156" s="37"/>
    </row>
    <row r="157" spans="1:16" ht="15.75" customHeight="1" x14ac:dyDescent="0.2">
      <c r="A157" s="39">
        <f t="shared" si="4"/>
        <v>137</v>
      </c>
      <c r="B157" s="22" t="s">
        <v>227</v>
      </c>
      <c r="C157" s="22" t="s">
        <v>228</v>
      </c>
      <c r="D157" s="12" t="s">
        <v>229</v>
      </c>
      <c r="E157" s="20">
        <f t="shared" si="5"/>
        <v>0.36899999999999999</v>
      </c>
      <c r="F157" s="20">
        <f t="shared" si="6"/>
        <v>0.73799999999999999</v>
      </c>
      <c r="G157" s="20">
        <f t="shared" si="7"/>
        <v>1.107</v>
      </c>
      <c r="H157" s="20">
        <f t="shared" si="8"/>
        <v>1.476</v>
      </c>
      <c r="I157" s="20">
        <f t="shared" si="9"/>
        <v>1.845</v>
      </c>
      <c r="J157" s="20">
        <f t="shared" si="10"/>
        <v>2.214</v>
      </c>
      <c r="K157" s="20">
        <f t="shared" si="11"/>
        <v>2.5829999999999997</v>
      </c>
      <c r="L157" s="20">
        <f t="shared" si="12"/>
        <v>2.952</v>
      </c>
      <c r="M157" s="20">
        <f t="shared" si="13"/>
        <v>3.3210000000000002</v>
      </c>
      <c r="N157" s="20">
        <v>3.69</v>
      </c>
      <c r="O157" s="12" t="s">
        <v>141</v>
      </c>
      <c r="P157" s="37"/>
    </row>
    <row r="158" spans="1:16" ht="15.75" customHeight="1" x14ac:dyDescent="0.2">
      <c r="A158" s="39">
        <f t="shared" si="4"/>
        <v>138</v>
      </c>
      <c r="B158" s="22" t="s">
        <v>230</v>
      </c>
      <c r="C158" s="22" t="s">
        <v>83</v>
      </c>
      <c r="D158" s="12" t="s">
        <v>231</v>
      </c>
      <c r="E158" s="20">
        <f t="shared" si="5"/>
        <v>0.98599999999999999</v>
      </c>
      <c r="F158" s="20">
        <f t="shared" si="6"/>
        <v>1.972</v>
      </c>
      <c r="G158" s="20">
        <f t="shared" si="7"/>
        <v>2.9579999999999997</v>
      </c>
      <c r="H158" s="20">
        <f t="shared" si="8"/>
        <v>3.944</v>
      </c>
      <c r="I158" s="20">
        <f t="shared" si="9"/>
        <v>4.93</v>
      </c>
      <c r="J158" s="20">
        <f t="shared" si="10"/>
        <v>5.9159999999999995</v>
      </c>
      <c r="K158" s="20">
        <f t="shared" si="11"/>
        <v>6.9019999999999992</v>
      </c>
      <c r="L158" s="20">
        <f t="shared" si="12"/>
        <v>7.8879999999999999</v>
      </c>
      <c r="M158" s="20">
        <f t="shared" si="13"/>
        <v>8.8740000000000006</v>
      </c>
      <c r="N158" s="20">
        <v>9.86</v>
      </c>
      <c r="O158" s="12" t="s">
        <v>141</v>
      </c>
      <c r="P158" s="37"/>
    </row>
    <row r="159" spans="1:16" ht="15.75" customHeight="1" x14ac:dyDescent="0.2">
      <c r="A159" s="39">
        <f t="shared" si="4"/>
        <v>139</v>
      </c>
      <c r="B159" s="22" t="s">
        <v>232</v>
      </c>
      <c r="C159" s="22" t="s">
        <v>233</v>
      </c>
      <c r="D159" s="12" t="s">
        <v>367</v>
      </c>
      <c r="E159" s="20">
        <f t="shared" si="5"/>
        <v>0.36499999999999999</v>
      </c>
      <c r="F159" s="20">
        <f t="shared" si="6"/>
        <v>0.73</v>
      </c>
      <c r="G159" s="20">
        <f t="shared" si="7"/>
        <v>1.095</v>
      </c>
      <c r="H159" s="20">
        <f t="shared" si="8"/>
        <v>1.46</v>
      </c>
      <c r="I159" s="20">
        <f t="shared" si="9"/>
        <v>1.825</v>
      </c>
      <c r="J159" s="20">
        <f t="shared" si="10"/>
        <v>2.19</v>
      </c>
      <c r="K159" s="20">
        <f t="shared" si="11"/>
        <v>2.5549999999999997</v>
      </c>
      <c r="L159" s="20">
        <f t="shared" si="12"/>
        <v>2.92</v>
      </c>
      <c r="M159" s="20">
        <f t="shared" si="13"/>
        <v>3.2850000000000001</v>
      </c>
      <c r="N159" s="20">
        <v>3.65</v>
      </c>
      <c r="O159" s="12" t="s">
        <v>141</v>
      </c>
      <c r="P159" s="37"/>
    </row>
    <row r="160" spans="1:16" ht="15.75" customHeight="1" x14ac:dyDescent="0.2">
      <c r="A160" s="39">
        <f t="shared" si="4"/>
        <v>140</v>
      </c>
      <c r="B160" s="22" t="s">
        <v>234</v>
      </c>
      <c r="C160" s="22" t="s">
        <v>235</v>
      </c>
      <c r="D160" s="12" t="s">
        <v>236</v>
      </c>
      <c r="E160" s="20">
        <f t="shared" si="5"/>
        <v>0.34800000000000003</v>
      </c>
      <c r="F160" s="20">
        <f t="shared" si="6"/>
        <v>0.69600000000000006</v>
      </c>
      <c r="G160" s="20">
        <f t="shared" si="7"/>
        <v>1.044</v>
      </c>
      <c r="H160" s="20">
        <f t="shared" si="8"/>
        <v>1.3920000000000001</v>
      </c>
      <c r="I160" s="20">
        <f t="shared" si="9"/>
        <v>1.74</v>
      </c>
      <c r="J160" s="20">
        <f t="shared" si="10"/>
        <v>2.0880000000000001</v>
      </c>
      <c r="K160" s="20">
        <f t="shared" si="11"/>
        <v>2.4359999999999999</v>
      </c>
      <c r="L160" s="20">
        <f t="shared" si="12"/>
        <v>2.7840000000000003</v>
      </c>
      <c r="M160" s="20">
        <f t="shared" si="13"/>
        <v>3.1320000000000001</v>
      </c>
      <c r="N160" s="20">
        <v>3.48</v>
      </c>
      <c r="O160" s="12" t="s">
        <v>141</v>
      </c>
      <c r="P160" s="37"/>
    </row>
    <row r="161" spans="1:16" ht="15.75" customHeight="1" x14ac:dyDescent="0.2">
      <c r="A161" s="39">
        <f t="shared" si="4"/>
        <v>141</v>
      </c>
      <c r="B161" s="22" t="s">
        <v>237</v>
      </c>
      <c r="C161" s="22" t="s">
        <v>238</v>
      </c>
      <c r="D161" s="12" t="s">
        <v>239</v>
      </c>
      <c r="E161" s="20">
        <f t="shared" si="5"/>
        <v>0.12</v>
      </c>
      <c r="F161" s="20">
        <f t="shared" si="6"/>
        <v>0.24</v>
      </c>
      <c r="G161" s="20">
        <f t="shared" si="7"/>
        <v>0.36</v>
      </c>
      <c r="H161" s="20">
        <f t="shared" si="8"/>
        <v>0.48</v>
      </c>
      <c r="I161" s="20">
        <f t="shared" si="9"/>
        <v>0.6</v>
      </c>
      <c r="J161" s="20">
        <f t="shared" si="10"/>
        <v>0.72</v>
      </c>
      <c r="K161" s="20">
        <f t="shared" si="11"/>
        <v>0.84</v>
      </c>
      <c r="L161" s="20">
        <f t="shared" si="12"/>
        <v>0.96</v>
      </c>
      <c r="M161" s="20">
        <f t="shared" si="13"/>
        <v>1.08</v>
      </c>
      <c r="N161" s="20">
        <v>1.2</v>
      </c>
      <c r="O161" s="12" t="s">
        <v>141</v>
      </c>
      <c r="P161" s="37"/>
    </row>
    <row r="162" spans="1:16" ht="15.75" customHeight="1" x14ac:dyDescent="0.2">
      <c r="A162" s="39">
        <f t="shared" si="4"/>
        <v>142</v>
      </c>
      <c r="B162" s="22" t="s">
        <v>225</v>
      </c>
      <c r="C162" s="22" t="s">
        <v>189</v>
      </c>
      <c r="D162" s="12" t="s">
        <v>240</v>
      </c>
      <c r="E162" s="20">
        <f t="shared" si="5"/>
        <v>0.10400000000000001</v>
      </c>
      <c r="F162" s="20">
        <f t="shared" si="6"/>
        <v>0.20800000000000002</v>
      </c>
      <c r="G162" s="20">
        <f t="shared" si="7"/>
        <v>0.312</v>
      </c>
      <c r="H162" s="20">
        <f t="shared" si="8"/>
        <v>0.41600000000000004</v>
      </c>
      <c r="I162" s="20">
        <f t="shared" si="9"/>
        <v>0.52</v>
      </c>
      <c r="J162" s="20">
        <f t="shared" si="10"/>
        <v>0.624</v>
      </c>
      <c r="K162" s="20">
        <f t="shared" si="11"/>
        <v>0.72799999999999998</v>
      </c>
      <c r="L162" s="20">
        <f t="shared" si="12"/>
        <v>0.83200000000000007</v>
      </c>
      <c r="M162" s="20">
        <f t="shared" si="13"/>
        <v>0.93600000000000005</v>
      </c>
      <c r="N162" s="20">
        <v>1.04</v>
      </c>
      <c r="O162" s="12" t="s">
        <v>141</v>
      </c>
      <c r="P162" s="37"/>
    </row>
    <row r="163" spans="1:16" ht="15.75" customHeight="1" x14ac:dyDescent="0.2">
      <c r="A163" s="39">
        <f t="shared" si="4"/>
        <v>143</v>
      </c>
      <c r="B163" s="22" t="s">
        <v>241</v>
      </c>
      <c r="C163" s="22" t="s">
        <v>242</v>
      </c>
      <c r="D163" s="12" t="s">
        <v>193</v>
      </c>
      <c r="E163" s="20">
        <f t="shared" si="5"/>
        <v>0.18200000000000002</v>
      </c>
      <c r="F163" s="20">
        <f t="shared" si="6"/>
        <v>0.36400000000000005</v>
      </c>
      <c r="G163" s="20">
        <f t="shared" si="7"/>
        <v>0.54600000000000004</v>
      </c>
      <c r="H163" s="20">
        <f t="shared" si="8"/>
        <v>0.72800000000000009</v>
      </c>
      <c r="I163" s="20">
        <f t="shared" si="9"/>
        <v>0.91</v>
      </c>
      <c r="J163" s="20">
        <f t="shared" si="10"/>
        <v>1.0920000000000001</v>
      </c>
      <c r="K163" s="20">
        <f t="shared" si="11"/>
        <v>1.274</v>
      </c>
      <c r="L163" s="20">
        <f t="shared" si="12"/>
        <v>1.4560000000000002</v>
      </c>
      <c r="M163" s="20">
        <f t="shared" si="13"/>
        <v>1.6380000000000001</v>
      </c>
      <c r="N163" s="20">
        <v>1.82</v>
      </c>
      <c r="O163" s="12" t="s">
        <v>141</v>
      </c>
      <c r="P163" s="37"/>
    </row>
    <row r="164" spans="1:16" ht="15.75" customHeight="1" x14ac:dyDescent="0.2">
      <c r="A164" s="39">
        <f t="shared" si="4"/>
        <v>144</v>
      </c>
      <c r="B164" s="22" t="s">
        <v>75</v>
      </c>
      <c r="C164" s="22" t="s">
        <v>158</v>
      </c>
      <c r="D164" s="12" t="s">
        <v>243</v>
      </c>
      <c r="E164" s="20">
        <f t="shared" si="5"/>
        <v>0.17300000000000001</v>
      </c>
      <c r="F164" s="20">
        <f t="shared" si="6"/>
        <v>0.34600000000000003</v>
      </c>
      <c r="G164" s="20">
        <f t="shared" si="7"/>
        <v>0.51900000000000002</v>
      </c>
      <c r="H164" s="20">
        <f t="shared" si="8"/>
        <v>0.69200000000000006</v>
      </c>
      <c r="I164" s="20">
        <f t="shared" si="9"/>
        <v>0.86499999999999999</v>
      </c>
      <c r="J164" s="20">
        <f t="shared" si="10"/>
        <v>1.038</v>
      </c>
      <c r="K164" s="20">
        <f t="shared" si="11"/>
        <v>1.2109999999999999</v>
      </c>
      <c r="L164" s="20">
        <f t="shared" si="12"/>
        <v>1.3840000000000001</v>
      </c>
      <c r="M164" s="20">
        <f t="shared" si="13"/>
        <v>1.5569999999999999</v>
      </c>
      <c r="N164" s="20">
        <v>1.73</v>
      </c>
      <c r="O164" s="12" t="s">
        <v>141</v>
      </c>
      <c r="P164" s="37"/>
    </row>
    <row r="165" spans="1:16" ht="15.75" customHeight="1" x14ac:dyDescent="0.2">
      <c r="A165" s="39">
        <f t="shared" si="4"/>
        <v>145</v>
      </c>
      <c r="B165" s="22" t="s">
        <v>244</v>
      </c>
      <c r="C165" s="22" t="s">
        <v>153</v>
      </c>
      <c r="D165" s="12" t="s">
        <v>245</v>
      </c>
      <c r="E165" s="20">
        <f t="shared" si="5"/>
        <v>0.123</v>
      </c>
      <c r="F165" s="20">
        <f t="shared" si="6"/>
        <v>0.246</v>
      </c>
      <c r="G165" s="20">
        <f t="shared" si="7"/>
        <v>0.36899999999999999</v>
      </c>
      <c r="H165" s="20">
        <f t="shared" si="8"/>
        <v>0.49199999999999999</v>
      </c>
      <c r="I165" s="20">
        <f t="shared" si="9"/>
        <v>0.61499999999999999</v>
      </c>
      <c r="J165" s="20">
        <f t="shared" si="10"/>
        <v>0.73799999999999999</v>
      </c>
      <c r="K165" s="20">
        <f t="shared" si="11"/>
        <v>0.86099999999999999</v>
      </c>
      <c r="L165" s="20">
        <f t="shared" si="12"/>
        <v>0.98399999999999999</v>
      </c>
      <c r="M165" s="20">
        <f t="shared" si="13"/>
        <v>1.107</v>
      </c>
      <c r="N165" s="20">
        <v>1.23</v>
      </c>
      <c r="O165" s="12" t="s">
        <v>141</v>
      </c>
      <c r="P165" s="37"/>
    </row>
    <row r="166" spans="1:16" ht="15.75" customHeight="1" x14ac:dyDescent="0.2">
      <c r="A166" s="39">
        <f t="shared" si="4"/>
        <v>146</v>
      </c>
      <c r="B166" s="22" t="s">
        <v>246</v>
      </c>
      <c r="C166" s="22" t="s">
        <v>233</v>
      </c>
      <c r="D166" s="12" t="s">
        <v>195</v>
      </c>
      <c r="E166" s="20">
        <f t="shared" si="5"/>
        <v>7.2999999999999995E-2</v>
      </c>
      <c r="F166" s="20">
        <f t="shared" si="6"/>
        <v>0.14599999999999999</v>
      </c>
      <c r="G166" s="20">
        <f t="shared" si="7"/>
        <v>0.219</v>
      </c>
      <c r="H166" s="20">
        <f t="shared" si="8"/>
        <v>0.29199999999999998</v>
      </c>
      <c r="I166" s="20">
        <f t="shared" si="9"/>
        <v>0.36499999999999999</v>
      </c>
      <c r="J166" s="20">
        <f t="shared" si="10"/>
        <v>0.438</v>
      </c>
      <c r="K166" s="20">
        <f t="shared" si="11"/>
        <v>0.51100000000000001</v>
      </c>
      <c r="L166" s="20">
        <f t="shared" si="12"/>
        <v>0.58399999999999996</v>
      </c>
      <c r="M166" s="20">
        <f t="shared" si="13"/>
        <v>0.65700000000000003</v>
      </c>
      <c r="N166" s="20">
        <v>0.73</v>
      </c>
      <c r="O166" s="12" t="s">
        <v>141</v>
      </c>
      <c r="P166" s="37"/>
    </row>
    <row r="167" spans="1:16" ht="15.75" customHeight="1" x14ac:dyDescent="0.2">
      <c r="A167" s="39">
        <f t="shared" si="4"/>
        <v>147</v>
      </c>
      <c r="B167" s="22" t="s">
        <v>208</v>
      </c>
      <c r="C167" s="22" t="s">
        <v>212</v>
      </c>
      <c r="D167" s="12" t="s">
        <v>247</v>
      </c>
      <c r="E167" s="20">
        <f t="shared" si="5"/>
        <v>0.10700000000000001</v>
      </c>
      <c r="F167" s="20">
        <f t="shared" si="6"/>
        <v>0.21400000000000002</v>
      </c>
      <c r="G167" s="20">
        <f t="shared" si="7"/>
        <v>0.32100000000000001</v>
      </c>
      <c r="H167" s="20">
        <f t="shared" si="8"/>
        <v>0.42800000000000005</v>
      </c>
      <c r="I167" s="20">
        <f t="shared" si="9"/>
        <v>0.53500000000000003</v>
      </c>
      <c r="J167" s="20">
        <f t="shared" si="10"/>
        <v>0.64200000000000002</v>
      </c>
      <c r="K167" s="20">
        <f t="shared" si="11"/>
        <v>0.749</v>
      </c>
      <c r="L167" s="20">
        <f t="shared" si="12"/>
        <v>0.85600000000000009</v>
      </c>
      <c r="M167" s="20">
        <f t="shared" si="13"/>
        <v>0.96300000000000008</v>
      </c>
      <c r="N167" s="20">
        <v>1.07</v>
      </c>
      <c r="O167" s="12" t="s">
        <v>141</v>
      </c>
      <c r="P167" s="37"/>
    </row>
    <row r="168" spans="1:16" ht="15.75" customHeight="1" x14ac:dyDescent="0.2">
      <c r="A168" s="39">
        <f t="shared" si="4"/>
        <v>148</v>
      </c>
      <c r="B168" s="22" t="s">
        <v>166</v>
      </c>
      <c r="C168" s="22" t="s">
        <v>167</v>
      </c>
      <c r="D168" s="12" t="s">
        <v>248</v>
      </c>
      <c r="E168" s="20">
        <f t="shared" si="5"/>
        <v>1.5780000000000001</v>
      </c>
      <c r="F168" s="20">
        <f t="shared" si="6"/>
        <v>3.1560000000000001</v>
      </c>
      <c r="G168" s="20">
        <f t="shared" si="7"/>
        <v>4.734</v>
      </c>
      <c r="H168" s="20">
        <f t="shared" si="8"/>
        <v>6.3120000000000003</v>
      </c>
      <c r="I168" s="20">
        <f t="shared" si="9"/>
        <v>7.89</v>
      </c>
      <c r="J168" s="20">
        <f t="shared" si="10"/>
        <v>9.468</v>
      </c>
      <c r="K168" s="20">
        <f t="shared" si="11"/>
        <v>11.045999999999999</v>
      </c>
      <c r="L168" s="20">
        <f t="shared" si="12"/>
        <v>12.624000000000001</v>
      </c>
      <c r="M168" s="20">
        <f t="shared" si="13"/>
        <v>14.202</v>
      </c>
      <c r="N168" s="20">
        <v>15.78</v>
      </c>
      <c r="O168" s="12" t="s">
        <v>141</v>
      </c>
      <c r="P168" s="37"/>
    </row>
    <row r="169" spans="1:16" ht="15.75" customHeight="1" x14ac:dyDescent="0.2">
      <c r="A169" s="39">
        <f t="shared" si="4"/>
        <v>149</v>
      </c>
      <c r="B169" s="22" t="s">
        <v>249</v>
      </c>
      <c r="C169" s="22" t="s">
        <v>250</v>
      </c>
      <c r="D169" s="12" t="s">
        <v>251</v>
      </c>
      <c r="E169" s="20">
        <f t="shared" si="5"/>
        <v>0.49000000000000005</v>
      </c>
      <c r="F169" s="20">
        <f t="shared" si="6"/>
        <v>0.98000000000000009</v>
      </c>
      <c r="G169" s="20">
        <f t="shared" si="7"/>
        <v>1.47</v>
      </c>
      <c r="H169" s="20">
        <f t="shared" si="8"/>
        <v>1.9600000000000002</v>
      </c>
      <c r="I169" s="20">
        <f t="shared" si="9"/>
        <v>2.4500000000000002</v>
      </c>
      <c r="J169" s="20">
        <f t="shared" si="10"/>
        <v>2.94</v>
      </c>
      <c r="K169" s="20">
        <f t="shared" si="11"/>
        <v>3.43</v>
      </c>
      <c r="L169" s="20">
        <f t="shared" si="12"/>
        <v>3.9200000000000004</v>
      </c>
      <c r="M169" s="20">
        <f t="shared" si="13"/>
        <v>4.41</v>
      </c>
      <c r="N169" s="20">
        <v>4.9000000000000004</v>
      </c>
      <c r="O169" s="12" t="s">
        <v>141</v>
      </c>
      <c r="P169" s="37"/>
    </row>
    <row r="170" spans="1:16" ht="15.75" customHeight="1" x14ac:dyDescent="0.2">
      <c r="A170" s="39">
        <f t="shared" si="4"/>
        <v>150</v>
      </c>
      <c r="B170" s="22" t="s">
        <v>252</v>
      </c>
      <c r="C170" s="22" t="s">
        <v>253</v>
      </c>
      <c r="D170" s="12" t="s">
        <v>254</v>
      </c>
      <c r="E170" s="20">
        <f t="shared" si="5"/>
        <v>0.121</v>
      </c>
      <c r="F170" s="20">
        <f t="shared" si="6"/>
        <v>0.24199999999999999</v>
      </c>
      <c r="G170" s="20">
        <f t="shared" si="7"/>
        <v>0.36299999999999999</v>
      </c>
      <c r="H170" s="20">
        <f t="shared" si="8"/>
        <v>0.48399999999999999</v>
      </c>
      <c r="I170" s="20">
        <f t="shared" si="9"/>
        <v>0.60499999999999998</v>
      </c>
      <c r="J170" s="20">
        <f t="shared" si="10"/>
        <v>0.72599999999999998</v>
      </c>
      <c r="K170" s="20">
        <f t="shared" si="11"/>
        <v>0.84699999999999998</v>
      </c>
      <c r="L170" s="20">
        <f t="shared" si="12"/>
        <v>0.96799999999999997</v>
      </c>
      <c r="M170" s="20">
        <f t="shared" si="13"/>
        <v>1.089</v>
      </c>
      <c r="N170" s="20">
        <v>1.21</v>
      </c>
      <c r="O170" s="12" t="s">
        <v>141</v>
      </c>
      <c r="P170" s="37"/>
    </row>
    <row r="171" spans="1:16" ht="15.75" customHeight="1" x14ac:dyDescent="0.2">
      <c r="A171" s="39">
        <f t="shared" si="4"/>
        <v>151</v>
      </c>
      <c r="B171" s="22" t="s">
        <v>256</v>
      </c>
      <c r="C171" s="22" t="s">
        <v>257</v>
      </c>
      <c r="D171" s="12" t="s">
        <v>258</v>
      </c>
      <c r="E171" s="20">
        <f t="shared" si="5"/>
        <v>0.26300000000000001</v>
      </c>
      <c r="F171" s="20">
        <f t="shared" si="6"/>
        <v>0.52600000000000002</v>
      </c>
      <c r="G171" s="20">
        <f t="shared" si="7"/>
        <v>0.78899999999999992</v>
      </c>
      <c r="H171" s="20">
        <f t="shared" si="8"/>
        <v>1.052</v>
      </c>
      <c r="I171" s="20">
        <f t="shared" si="9"/>
        <v>1.3149999999999999</v>
      </c>
      <c r="J171" s="20">
        <f t="shared" si="10"/>
        <v>1.5779999999999998</v>
      </c>
      <c r="K171" s="20">
        <f t="shared" si="11"/>
        <v>1.8409999999999997</v>
      </c>
      <c r="L171" s="20">
        <f t="shared" si="12"/>
        <v>2.1040000000000001</v>
      </c>
      <c r="M171" s="20">
        <f t="shared" si="13"/>
        <v>2.367</v>
      </c>
      <c r="N171" s="20">
        <v>2.63</v>
      </c>
      <c r="O171" s="12" t="s">
        <v>141</v>
      </c>
      <c r="P171" s="37"/>
    </row>
    <row r="172" spans="1:16" ht="15.75" customHeight="1" x14ac:dyDescent="0.2">
      <c r="A172" s="39">
        <f t="shared" si="4"/>
        <v>152</v>
      </c>
      <c r="B172" s="22" t="s">
        <v>259</v>
      </c>
      <c r="C172" s="22" t="s">
        <v>250</v>
      </c>
      <c r="D172" s="12" t="s">
        <v>260</v>
      </c>
      <c r="E172" s="20">
        <f t="shared" si="5"/>
        <v>0.35200000000000004</v>
      </c>
      <c r="F172" s="20">
        <f t="shared" si="6"/>
        <v>0.70400000000000007</v>
      </c>
      <c r="G172" s="20">
        <f t="shared" si="7"/>
        <v>1.056</v>
      </c>
      <c r="H172" s="20">
        <f t="shared" si="8"/>
        <v>1.4080000000000001</v>
      </c>
      <c r="I172" s="20">
        <f t="shared" si="9"/>
        <v>1.76</v>
      </c>
      <c r="J172" s="20">
        <f t="shared" si="10"/>
        <v>2.1120000000000001</v>
      </c>
      <c r="K172" s="20">
        <f t="shared" si="11"/>
        <v>2.464</v>
      </c>
      <c r="L172" s="20">
        <f t="shared" si="12"/>
        <v>2.8160000000000003</v>
      </c>
      <c r="M172" s="20">
        <f t="shared" si="13"/>
        <v>3.1680000000000001</v>
      </c>
      <c r="N172" s="20">
        <v>3.52</v>
      </c>
      <c r="O172" s="12" t="s">
        <v>141</v>
      </c>
      <c r="P172" s="37"/>
    </row>
    <row r="173" spans="1:16" ht="15.75" customHeight="1" x14ac:dyDescent="0.2">
      <c r="A173" s="39">
        <f t="shared" si="4"/>
        <v>153</v>
      </c>
      <c r="B173" s="22" t="s">
        <v>261</v>
      </c>
      <c r="C173" s="22" t="s">
        <v>262</v>
      </c>
      <c r="D173" s="12" t="s">
        <v>263</v>
      </c>
      <c r="E173" s="20">
        <f t="shared" si="5"/>
        <v>0.46799999999999997</v>
      </c>
      <c r="F173" s="20">
        <f t="shared" si="6"/>
        <v>0.93599999999999994</v>
      </c>
      <c r="G173" s="20">
        <f t="shared" si="7"/>
        <v>1.4039999999999999</v>
      </c>
      <c r="H173" s="20">
        <f t="shared" si="8"/>
        <v>1.8719999999999999</v>
      </c>
      <c r="I173" s="20">
        <f t="shared" si="9"/>
        <v>2.34</v>
      </c>
      <c r="J173" s="20">
        <f t="shared" si="10"/>
        <v>2.8079999999999998</v>
      </c>
      <c r="K173" s="20">
        <f t="shared" si="11"/>
        <v>3.2759999999999998</v>
      </c>
      <c r="L173" s="20">
        <f t="shared" si="12"/>
        <v>3.7439999999999998</v>
      </c>
      <c r="M173" s="20">
        <f t="shared" si="13"/>
        <v>4.2119999999999997</v>
      </c>
      <c r="N173" s="20">
        <v>4.68</v>
      </c>
      <c r="O173" s="12" t="s">
        <v>141</v>
      </c>
      <c r="P173" s="37"/>
    </row>
    <row r="174" spans="1:16" ht="28.5" customHeight="1" x14ac:dyDescent="0.2">
      <c r="A174" s="39">
        <f t="shared" si="4"/>
        <v>154</v>
      </c>
      <c r="B174" s="22" t="s">
        <v>264</v>
      </c>
      <c r="C174" s="22" t="s">
        <v>265</v>
      </c>
      <c r="D174" s="12" t="s">
        <v>266</v>
      </c>
      <c r="E174" s="20">
        <f t="shared" si="5"/>
        <v>7.3999999999999996E-2</v>
      </c>
      <c r="F174" s="20">
        <f t="shared" si="6"/>
        <v>0.14799999999999999</v>
      </c>
      <c r="G174" s="20">
        <f t="shared" si="7"/>
        <v>0.222</v>
      </c>
      <c r="H174" s="20">
        <f t="shared" si="8"/>
        <v>0.29599999999999999</v>
      </c>
      <c r="I174" s="20">
        <f t="shared" si="9"/>
        <v>0.37</v>
      </c>
      <c r="J174" s="20">
        <f t="shared" si="10"/>
        <v>0.44400000000000001</v>
      </c>
      <c r="K174" s="20">
        <f t="shared" si="11"/>
        <v>0.51800000000000002</v>
      </c>
      <c r="L174" s="20">
        <f t="shared" si="12"/>
        <v>0.59199999999999997</v>
      </c>
      <c r="M174" s="20">
        <f t="shared" si="13"/>
        <v>0.66600000000000004</v>
      </c>
      <c r="N174" s="20">
        <v>0.74</v>
      </c>
      <c r="O174" s="12" t="s">
        <v>141</v>
      </c>
      <c r="P174" s="37"/>
    </row>
    <row r="175" spans="1:16" ht="15.75" customHeight="1" x14ac:dyDescent="0.2">
      <c r="A175" s="39">
        <f t="shared" si="4"/>
        <v>155</v>
      </c>
      <c r="B175" s="22" t="s">
        <v>267</v>
      </c>
      <c r="C175" s="22" t="s">
        <v>265</v>
      </c>
      <c r="D175" s="12" t="s">
        <v>268</v>
      </c>
      <c r="E175" s="20">
        <f t="shared" si="5"/>
        <v>3.4999999999999996E-2</v>
      </c>
      <c r="F175" s="20">
        <f t="shared" si="6"/>
        <v>6.9999999999999993E-2</v>
      </c>
      <c r="G175" s="20">
        <f t="shared" si="7"/>
        <v>0.105</v>
      </c>
      <c r="H175" s="20">
        <f t="shared" si="8"/>
        <v>0.13999999999999999</v>
      </c>
      <c r="I175" s="20">
        <f t="shared" si="9"/>
        <v>0.17499999999999999</v>
      </c>
      <c r="J175" s="20">
        <f t="shared" si="10"/>
        <v>0.21</v>
      </c>
      <c r="K175" s="20">
        <f t="shared" si="11"/>
        <v>0.24499999999999997</v>
      </c>
      <c r="L175" s="20">
        <f t="shared" si="12"/>
        <v>0.27999999999999997</v>
      </c>
      <c r="M175" s="20">
        <f t="shared" si="13"/>
        <v>0.315</v>
      </c>
      <c r="N175" s="20">
        <v>0.35</v>
      </c>
      <c r="O175" s="12" t="s">
        <v>141</v>
      </c>
      <c r="P175" s="37"/>
    </row>
    <row r="176" spans="1:16" ht="15.75" customHeight="1" x14ac:dyDescent="0.2">
      <c r="A176" s="39">
        <f t="shared" si="4"/>
        <v>156</v>
      </c>
      <c r="B176" s="22" t="s">
        <v>270</v>
      </c>
      <c r="C176" s="22" t="s">
        <v>269</v>
      </c>
      <c r="D176" s="12" t="s">
        <v>271</v>
      </c>
      <c r="E176" s="20">
        <f t="shared" si="5"/>
        <v>3.9000000000000007E-2</v>
      </c>
      <c r="F176" s="20">
        <f t="shared" si="6"/>
        <v>7.8000000000000014E-2</v>
      </c>
      <c r="G176" s="20">
        <f t="shared" si="7"/>
        <v>0.11699999999999999</v>
      </c>
      <c r="H176" s="20">
        <f t="shared" si="8"/>
        <v>0.15600000000000003</v>
      </c>
      <c r="I176" s="20">
        <f t="shared" si="9"/>
        <v>0.19500000000000001</v>
      </c>
      <c r="J176" s="20">
        <f t="shared" si="10"/>
        <v>0.23399999999999999</v>
      </c>
      <c r="K176" s="20">
        <f t="shared" si="11"/>
        <v>0.27299999999999996</v>
      </c>
      <c r="L176" s="20">
        <f t="shared" si="12"/>
        <v>0.31200000000000006</v>
      </c>
      <c r="M176" s="20">
        <f t="shared" si="13"/>
        <v>0.35100000000000003</v>
      </c>
      <c r="N176" s="20">
        <v>0.39</v>
      </c>
      <c r="O176" s="12" t="s">
        <v>141</v>
      </c>
      <c r="P176" s="37"/>
    </row>
    <row r="177" spans="1:16" ht="15.75" customHeight="1" x14ac:dyDescent="0.2">
      <c r="A177" s="39">
        <f t="shared" si="4"/>
        <v>157</v>
      </c>
      <c r="B177" s="22" t="s">
        <v>219</v>
      </c>
      <c r="C177" s="22" t="s">
        <v>272</v>
      </c>
      <c r="D177" s="12" t="s">
        <v>117</v>
      </c>
      <c r="E177" s="20">
        <f t="shared" ref="E177:E202" si="14">N177*0.1</f>
        <v>0.13700000000000001</v>
      </c>
      <c r="F177" s="20">
        <f t="shared" ref="F177:F202" si="15">N177*0.2</f>
        <v>0.27400000000000002</v>
      </c>
      <c r="G177" s="20">
        <f t="shared" ref="G177:G202" si="16">N177*0.3</f>
        <v>0.41100000000000003</v>
      </c>
      <c r="H177" s="20">
        <f t="shared" ref="H177:H202" si="17">N177*0.4</f>
        <v>0.54800000000000004</v>
      </c>
      <c r="I177" s="20">
        <f t="shared" ref="I177:I202" si="18">N177*0.5</f>
        <v>0.68500000000000005</v>
      </c>
      <c r="J177" s="20">
        <f t="shared" ref="J177:J202" si="19">N177*0.6</f>
        <v>0.82200000000000006</v>
      </c>
      <c r="K177" s="20">
        <f t="shared" ref="K177:K202" si="20">N177*0.7</f>
        <v>0.95899999999999996</v>
      </c>
      <c r="L177" s="20">
        <f t="shared" ref="L177:L202" si="21">N177*0.8</f>
        <v>1.0960000000000001</v>
      </c>
      <c r="M177" s="20">
        <f t="shared" ref="M177:M202" si="22">N177*0.9</f>
        <v>1.2330000000000001</v>
      </c>
      <c r="N177" s="20">
        <v>1.37</v>
      </c>
      <c r="O177" s="12" t="s">
        <v>141</v>
      </c>
      <c r="P177" s="37"/>
    </row>
    <row r="178" spans="1:16" ht="15.75" customHeight="1" x14ac:dyDescent="0.2">
      <c r="A178" s="39">
        <f t="shared" si="4"/>
        <v>158</v>
      </c>
      <c r="B178" s="22" t="s">
        <v>273</v>
      </c>
      <c r="C178" s="22" t="s">
        <v>257</v>
      </c>
      <c r="D178" s="12" t="s">
        <v>274</v>
      </c>
      <c r="E178" s="20">
        <f t="shared" si="14"/>
        <v>0.34400000000000003</v>
      </c>
      <c r="F178" s="20">
        <f t="shared" si="15"/>
        <v>0.68800000000000006</v>
      </c>
      <c r="G178" s="20">
        <f t="shared" si="16"/>
        <v>1.032</v>
      </c>
      <c r="H178" s="20">
        <f t="shared" si="17"/>
        <v>1.3760000000000001</v>
      </c>
      <c r="I178" s="20">
        <f t="shared" si="18"/>
        <v>1.72</v>
      </c>
      <c r="J178" s="20">
        <f t="shared" si="19"/>
        <v>2.0640000000000001</v>
      </c>
      <c r="K178" s="20">
        <f t="shared" si="20"/>
        <v>2.4079999999999999</v>
      </c>
      <c r="L178" s="20">
        <f t="shared" si="21"/>
        <v>2.7520000000000002</v>
      </c>
      <c r="M178" s="20">
        <f t="shared" si="22"/>
        <v>3.0960000000000001</v>
      </c>
      <c r="N178" s="20">
        <v>3.44</v>
      </c>
      <c r="O178" s="12" t="s">
        <v>141</v>
      </c>
      <c r="P178" s="37"/>
    </row>
    <row r="179" spans="1:16" ht="15.75" customHeight="1" x14ac:dyDescent="0.2">
      <c r="A179" s="39">
        <f t="shared" si="4"/>
        <v>159</v>
      </c>
      <c r="B179" s="22" t="s">
        <v>275</v>
      </c>
      <c r="C179" s="22" t="s">
        <v>276</v>
      </c>
      <c r="D179" s="12" t="s">
        <v>277</v>
      </c>
      <c r="E179" s="20">
        <f t="shared" si="14"/>
        <v>0.21200000000000002</v>
      </c>
      <c r="F179" s="20">
        <f t="shared" si="15"/>
        <v>0.42400000000000004</v>
      </c>
      <c r="G179" s="20">
        <f t="shared" si="16"/>
        <v>0.63600000000000001</v>
      </c>
      <c r="H179" s="20">
        <f t="shared" si="17"/>
        <v>0.84800000000000009</v>
      </c>
      <c r="I179" s="20">
        <f t="shared" si="18"/>
        <v>1.06</v>
      </c>
      <c r="J179" s="20">
        <f t="shared" si="19"/>
        <v>1.272</v>
      </c>
      <c r="K179" s="20">
        <f t="shared" si="20"/>
        <v>1.484</v>
      </c>
      <c r="L179" s="20">
        <f t="shared" si="21"/>
        <v>1.6960000000000002</v>
      </c>
      <c r="M179" s="20">
        <f t="shared" si="22"/>
        <v>1.9080000000000001</v>
      </c>
      <c r="N179" s="20">
        <v>2.12</v>
      </c>
      <c r="O179" s="12" t="s">
        <v>141</v>
      </c>
      <c r="P179" s="37"/>
    </row>
    <row r="180" spans="1:16" ht="15.75" customHeight="1" x14ac:dyDescent="0.2">
      <c r="A180" s="39">
        <f t="shared" si="4"/>
        <v>160</v>
      </c>
      <c r="B180" s="22" t="s">
        <v>278</v>
      </c>
      <c r="C180" s="22" t="s">
        <v>253</v>
      </c>
      <c r="D180" s="12" t="s">
        <v>279</v>
      </c>
      <c r="E180" s="20">
        <f t="shared" si="14"/>
        <v>0.17300000000000001</v>
      </c>
      <c r="F180" s="20">
        <f t="shared" si="15"/>
        <v>0.34600000000000003</v>
      </c>
      <c r="G180" s="20">
        <f t="shared" si="16"/>
        <v>0.51900000000000002</v>
      </c>
      <c r="H180" s="20">
        <f t="shared" si="17"/>
        <v>0.69200000000000006</v>
      </c>
      <c r="I180" s="20">
        <f t="shared" si="18"/>
        <v>0.86499999999999999</v>
      </c>
      <c r="J180" s="20">
        <f t="shared" si="19"/>
        <v>1.038</v>
      </c>
      <c r="K180" s="20">
        <f t="shared" si="20"/>
        <v>1.2109999999999999</v>
      </c>
      <c r="L180" s="20">
        <f t="shared" si="21"/>
        <v>1.3840000000000001</v>
      </c>
      <c r="M180" s="20">
        <f t="shared" si="22"/>
        <v>1.5569999999999999</v>
      </c>
      <c r="N180" s="20">
        <v>1.73</v>
      </c>
      <c r="O180" s="12" t="s">
        <v>141</v>
      </c>
      <c r="P180" s="37"/>
    </row>
    <row r="181" spans="1:16" ht="15.75" customHeight="1" x14ac:dyDescent="0.2">
      <c r="A181" s="39">
        <f t="shared" si="4"/>
        <v>161</v>
      </c>
      <c r="B181" s="22" t="s">
        <v>280</v>
      </c>
      <c r="C181" s="22" t="s">
        <v>255</v>
      </c>
      <c r="D181" s="12" t="s">
        <v>368</v>
      </c>
      <c r="E181" s="20">
        <f t="shared" si="14"/>
        <v>3.4000000000000002E-2</v>
      </c>
      <c r="F181" s="20">
        <f t="shared" si="15"/>
        <v>6.8000000000000005E-2</v>
      </c>
      <c r="G181" s="20">
        <f t="shared" si="16"/>
        <v>0.10200000000000001</v>
      </c>
      <c r="H181" s="20">
        <f t="shared" si="17"/>
        <v>0.13600000000000001</v>
      </c>
      <c r="I181" s="20">
        <f t="shared" si="18"/>
        <v>0.17</v>
      </c>
      <c r="J181" s="20">
        <f t="shared" si="19"/>
        <v>0.20400000000000001</v>
      </c>
      <c r="K181" s="20">
        <f t="shared" si="20"/>
        <v>0.23799999999999999</v>
      </c>
      <c r="L181" s="20">
        <f t="shared" si="21"/>
        <v>0.27200000000000002</v>
      </c>
      <c r="M181" s="20">
        <f t="shared" si="22"/>
        <v>0.30600000000000005</v>
      </c>
      <c r="N181" s="20">
        <v>0.34</v>
      </c>
      <c r="O181" s="12" t="s">
        <v>141</v>
      </c>
      <c r="P181" s="37"/>
    </row>
    <row r="182" spans="1:16" ht="15.75" customHeight="1" x14ac:dyDescent="0.2">
      <c r="A182" s="39">
        <f t="shared" si="4"/>
        <v>162</v>
      </c>
      <c r="B182" s="22" t="s">
        <v>369</v>
      </c>
      <c r="C182" s="22" t="s">
        <v>281</v>
      </c>
      <c r="D182" s="12" t="s">
        <v>282</v>
      </c>
      <c r="E182" s="20">
        <f t="shared" si="14"/>
        <v>2.8323000000000004E-2</v>
      </c>
      <c r="F182" s="20">
        <f t="shared" si="15"/>
        <v>5.6646000000000009E-2</v>
      </c>
      <c r="G182" s="20">
        <f t="shared" si="16"/>
        <v>8.4969000000000003E-2</v>
      </c>
      <c r="H182" s="20">
        <f t="shared" si="17"/>
        <v>0.11329200000000002</v>
      </c>
      <c r="I182" s="20">
        <f t="shared" si="18"/>
        <v>0.14161500000000002</v>
      </c>
      <c r="J182" s="20">
        <f t="shared" si="19"/>
        <v>0.16993800000000001</v>
      </c>
      <c r="K182" s="20">
        <f t="shared" si="20"/>
        <v>0.19826100000000002</v>
      </c>
      <c r="L182" s="20">
        <f t="shared" si="21"/>
        <v>0.22658400000000004</v>
      </c>
      <c r="M182" s="20">
        <f t="shared" si="22"/>
        <v>0.25490700000000005</v>
      </c>
      <c r="N182" s="20">
        <v>0.28323000000000004</v>
      </c>
      <c r="O182" s="12" t="s">
        <v>141</v>
      </c>
      <c r="P182" s="37"/>
    </row>
    <row r="183" spans="1:16" ht="15.75" customHeight="1" x14ac:dyDescent="0.2">
      <c r="A183" s="39">
        <f t="shared" si="4"/>
        <v>163</v>
      </c>
      <c r="B183" s="22" t="s">
        <v>283</v>
      </c>
      <c r="C183" s="22" t="s">
        <v>250</v>
      </c>
      <c r="D183" s="12" t="s">
        <v>284</v>
      </c>
      <c r="E183" s="20">
        <f t="shared" si="14"/>
        <v>4.1000000000000002E-2</v>
      </c>
      <c r="F183" s="20">
        <f t="shared" si="15"/>
        <v>8.2000000000000003E-2</v>
      </c>
      <c r="G183" s="20">
        <f t="shared" si="16"/>
        <v>0.12299999999999998</v>
      </c>
      <c r="H183" s="20">
        <f t="shared" si="17"/>
        <v>0.16400000000000001</v>
      </c>
      <c r="I183" s="20">
        <f t="shared" si="18"/>
        <v>0.20499999999999999</v>
      </c>
      <c r="J183" s="20">
        <f t="shared" si="19"/>
        <v>0.24599999999999997</v>
      </c>
      <c r="K183" s="20">
        <f t="shared" si="20"/>
        <v>0.28699999999999998</v>
      </c>
      <c r="L183" s="20">
        <f t="shared" si="21"/>
        <v>0.32800000000000001</v>
      </c>
      <c r="M183" s="20">
        <f t="shared" si="22"/>
        <v>0.36899999999999999</v>
      </c>
      <c r="N183" s="20">
        <v>0.41</v>
      </c>
      <c r="O183" s="12" t="s">
        <v>141</v>
      </c>
      <c r="P183" s="37"/>
    </row>
    <row r="184" spans="1:16" ht="15.75" customHeight="1" x14ac:dyDescent="0.2">
      <c r="A184" s="39">
        <f t="shared" ref="A184:A223" si="23">A183+1</f>
        <v>164</v>
      </c>
      <c r="B184" s="22" t="s">
        <v>285</v>
      </c>
      <c r="C184" s="22" t="s">
        <v>257</v>
      </c>
      <c r="D184" s="12" t="s">
        <v>258</v>
      </c>
      <c r="E184" s="20">
        <f t="shared" si="14"/>
        <v>5.6646000000000009E-2</v>
      </c>
      <c r="F184" s="20">
        <f t="shared" si="15"/>
        <v>0.11329200000000002</v>
      </c>
      <c r="G184" s="20">
        <f t="shared" si="16"/>
        <v>0.16993800000000001</v>
      </c>
      <c r="H184" s="20">
        <f t="shared" si="17"/>
        <v>0.22658400000000004</v>
      </c>
      <c r="I184" s="20">
        <f t="shared" si="18"/>
        <v>0.28323000000000004</v>
      </c>
      <c r="J184" s="20">
        <f t="shared" si="19"/>
        <v>0.33987600000000001</v>
      </c>
      <c r="K184" s="20">
        <f t="shared" si="20"/>
        <v>0.39652200000000004</v>
      </c>
      <c r="L184" s="20">
        <f t="shared" si="21"/>
        <v>0.45316800000000007</v>
      </c>
      <c r="M184" s="20">
        <f t="shared" si="22"/>
        <v>0.5098140000000001</v>
      </c>
      <c r="N184" s="20">
        <v>0.56646000000000007</v>
      </c>
      <c r="O184" s="12" t="s">
        <v>141</v>
      </c>
      <c r="P184" s="37"/>
    </row>
    <row r="185" spans="1:16" ht="15.75" customHeight="1" x14ac:dyDescent="0.2">
      <c r="A185" s="39">
        <f t="shared" si="23"/>
        <v>165</v>
      </c>
      <c r="B185" s="22" t="s">
        <v>286</v>
      </c>
      <c r="C185" s="22" t="s">
        <v>250</v>
      </c>
      <c r="D185" s="12" t="s">
        <v>251</v>
      </c>
      <c r="E185" s="20">
        <f t="shared" si="14"/>
        <v>5.1000000000000004E-2</v>
      </c>
      <c r="F185" s="20">
        <f t="shared" si="15"/>
        <v>0.10200000000000001</v>
      </c>
      <c r="G185" s="20">
        <f t="shared" si="16"/>
        <v>0.153</v>
      </c>
      <c r="H185" s="20">
        <f t="shared" si="17"/>
        <v>0.20400000000000001</v>
      </c>
      <c r="I185" s="20">
        <f t="shared" si="18"/>
        <v>0.255</v>
      </c>
      <c r="J185" s="20">
        <f t="shared" si="19"/>
        <v>0.30599999999999999</v>
      </c>
      <c r="K185" s="20">
        <f t="shared" si="20"/>
        <v>0.35699999999999998</v>
      </c>
      <c r="L185" s="20">
        <f t="shared" si="21"/>
        <v>0.40800000000000003</v>
      </c>
      <c r="M185" s="20">
        <f t="shared" si="22"/>
        <v>0.45900000000000002</v>
      </c>
      <c r="N185" s="20">
        <v>0.51</v>
      </c>
      <c r="O185" s="12" t="s">
        <v>141</v>
      </c>
      <c r="P185" s="37"/>
    </row>
    <row r="186" spans="1:16" ht="15.75" customHeight="1" x14ac:dyDescent="0.2">
      <c r="A186" s="39">
        <f t="shared" si="23"/>
        <v>166</v>
      </c>
      <c r="B186" s="22" t="s">
        <v>287</v>
      </c>
      <c r="C186" s="22" t="s">
        <v>276</v>
      </c>
      <c r="D186" s="12" t="s">
        <v>288</v>
      </c>
      <c r="E186" s="20">
        <f t="shared" si="14"/>
        <v>7.0999999999999994E-2</v>
      </c>
      <c r="F186" s="20">
        <f t="shared" si="15"/>
        <v>0.14199999999999999</v>
      </c>
      <c r="G186" s="20">
        <f t="shared" si="16"/>
        <v>0.21299999999999999</v>
      </c>
      <c r="H186" s="20">
        <f t="shared" si="17"/>
        <v>0.28399999999999997</v>
      </c>
      <c r="I186" s="20">
        <f t="shared" si="18"/>
        <v>0.35499999999999998</v>
      </c>
      <c r="J186" s="20">
        <f t="shared" si="19"/>
        <v>0.42599999999999999</v>
      </c>
      <c r="K186" s="20">
        <f t="shared" si="20"/>
        <v>0.49699999999999994</v>
      </c>
      <c r="L186" s="20">
        <f t="shared" si="21"/>
        <v>0.56799999999999995</v>
      </c>
      <c r="M186" s="20">
        <f t="shared" si="22"/>
        <v>0.63900000000000001</v>
      </c>
      <c r="N186" s="20">
        <v>0.71</v>
      </c>
      <c r="O186" s="12" t="s">
        <v>141</v>
      </c>
      <c r="P186" s="37"/>
    </row>
    <row r="187" spans="1:16" ht="15.75" customHeight="1" x14ac:dyDescent="0.2">
      <c r="A187" s="39">
        <f t="shared" si="23"/>
        <v>167</v>
      </c>
      <c r="B187" s="22" t="s">
        <v>289</v>
      </c>
      <c r="C187" s="22" t="s">
        <v>265</v>
      </c>
      <c r="D187" s="12" t="s">
        <v>266</v>
      </c>
      <c r="E187" s="20">
        <f t="shared" si="14"/>
        <v>0.12</v>
      </c>
      <c r="F187" s="20">
        <f t="shared" si="15"/>
        <v>0.24</v>
      </c>
      <c r="G187" s="20">
        <f t="shared" si="16"/>
        <v>0.36</v>
      </c>
      <c r="H187" s="20">
        <f t="shared" si="17"/>
        <v>0.48</v>
      </c>
      <c r="I187" s="20">
        <f t="shared" si="18"/>
        <v>0.6</v>
      </c>
      <c r="J187" s="20">
        <f t="shared" si="19"/>
        <v>0.72</v>
      </c>
      <c r="K187" s="20">
        <f t="shared" si="20"/>
        <v>0.84</v>
      </c>
      <c r="L187" s="20">
        <f t="shared" si="21"/>
        <v>0.96</v>
      </c>
      <c r="M187" s="20">
        <f t="shared" si="22"/>
        <v>1.08</v>
      </c>
      <c r="N187" s="20">
        <v>1.2</v>
      </c>
      <c r="O187" s="12" t="s">
        <v>141</v>
      </c>
      <c r="P187" s="37"/>
    </row>
    <row r="188" spans="1:16" ht="15.75" customHeight="1" x14ac:dyDescent="0.2">
      <c r="A188" s="39">
        <f t="shared" si="23"/>
        <v>168</v>
      </c>
      <c r="B188" s="22" t="s">
        <v>290</v>
      </c>
      <c r="C188" s="22" t="s">
        <v>262</v>
      </c>
      <c r="D188" s="12" t="s">
        <v>291</v>
      </c>
      <c r="E188" s="20">
        <f t="shared" si="14"/>
        <v>4.4000000000000004E-2</v>
      </c>
      <c r="F188" s="20">
        <f t="shared" si="15"/>
        <v>8.8000000000000009E-2</v>
      </c>
      <c r="G188" s="20">
        <f t="shared" si="16"/>
        <v>0.13200000000000001</v>
      </c>
      <c r="H188" s="20">
        <f t="shared" si="17"/>
        <v>0.17600000000000002</v>
      </c>
      <c r="I188" s="20">
        <f t="shared" si="18"/>
        <v>0.22</v>
      </c>
      <c r="J188" s="20">
        <f t="shared" si="19"/>
        <v>0.26400000000000001</v>
      </c>
      <c r="K188" s="20">
        <f t="shared" si="20"/>
        <v>0.308</v>
      </c>
      <c r="L188" s="20">
        <f t="shared" si="21"/>
        <v>0.35200000000000004</v>
      </c>
      <c r="M188" s="20">
        <f t="shared" si="22"/>
        <v>0.39600000000000002</v>
      </c>
      <c r="N188" s="20">
        <v>0.44</v>
      </c>
      <c r="O188" s="12" t="s">
        <v>141</v>
      </c>
      <c r="P188" s="37"/>
    </row>
    <row r="189" spans="1:16" ht="15.75" customHeight="1" x14ac:dyDescent="0.2">
      <c r="A189" s="39">
        <f t="shared" si="23"/>
        <v>169</v>
      </c>
      <c r="B189" s="22" t="s">
        <v>370</v>
      </c>
      <c r="C189" s="22" t="s">
        <v>281</v>
      </c>
      <c r="D189" s="12" t="s">
        <v>292</v>
      </c>
      <c r="E189" s="20">
        <f t="shared" si="14"/>
        <v>6.8999999999999992E-2</v>
      </c>
      <c r="F189" s="20">
        <f t="shared" si="15"/>
        <v>0.13799999999999998</v>
      </c>
      <c r="G189" s="20">
        <f t="shared" si="16"/>
        <v>0.20699999999999999</v>
      </c>
      <c r="H189" s="20">
        <f t="shared" si="17"/>
        <v>0.27599999999999997</v>
      </c>
      <c r="I189" s="20">
        <f t="shared" si="18"/>
        <v>0.34499999999999997</v>
      </c>
      <c r="J189" s="20">
        <f t="shared" si="19"/>
        <v>0.41399999999999998</v>
      </c>
      <c r="K189" s="20">
        <f t="shared" si="20"/>
        <v>0.48299999999999993</v>
      </c>
      <c r="L189" s="20">
        <f t="shared" si="21"/>
        <v>0.55199999999999994</v>
      </c>
      <c r="M189" s="20">
        <f t="shared" si="22"/>
        <v>0.621</v>
      </c>
      <c r="N189" s="20">
        <v>0.69</v>
      </c>
      <c r="O189" s="12" t="s">
        <v>141</v>
      </c>
      <c r="P189" s="37"/>
    </row>
    <row r="190" spans="1:16" ht="15.75" customHeight="1" x14ac:dyDescent="0.2">
      <c r="A190" s="39">
        <f t="shared" si="23"/>
        <v>170</v>
      </c>
      <c r="B190" s="22" t="s">
        <v>294</v>
      </c>
      <c r="C190" s="22" t="s">
        <v>276</v>
      </c>
      <c r="D190" s="12" t="s">
        <v>293</v>
      </c>
      <c r="E190" s="20">
        <f t="shared" si="14"/>
        <v>3.2000000000000001E-2</v>
      </c>
      <c r="F190" s="20">
        <f t="shared" si="15"/>
        <v>6.4000000000000001E-2</v>
      </c>
      <c r="G190" s="20">
        <f t="shared" si="16"/>
        <v>9.6000000000000002E-2</v>
      </c>
      <c r="H190" s="20">
        <f t="shared" si="17"/>
        <v>0.128</v>
      </c>
      <c r="I190" s="20">
        <f t="shared" si="18"/>
        <v>0.16</v>
      </c>
      <c r="J190" s="20">
        <f t="shared" si="19"/>
        <v>0.192</v>
      </c>
      <c r="K190" s="20">
        <f t="shared" si="20"/>
        <v>0.22399999999999998</v>
      </c>
      <c r="L190" s="20">
        <f t="shared" si="21"/>
        <v>0.25600000000000001</v>
      </c>
      <c r="M190" s="20">
        <f t="shared" si="22"/>
        <v>0.28800000000000003</v>
      </c>
      <c r="N190" s="20">
        <v>0.32</v>
      </c>
      <c r="O190" s="12" t="s">
        <v>141</v>
      </c>
      <c r="P190" s="37"/>
    </row>
    <row r="191" spans="1:16" ht="15.75" customHeight="1" x14ac:dyDescent="0.2">
      <c r="A191" s="39">
        <f t="shared" si="23"/>
        <v>171</v>
      </c>
      <c r="B191" s="22" t="s">
        <v>295</v>
      </c>
      <c r="C191" s="22" t="s">
        <v>250</v>
      </c>
      <c r="D191" s="12" t="s">
        <v>296</v>
      </c>
      <c r="E191" s="20">
        <f t="shared" si="14"/>
        <v>6.5000000000000002E-2</v>
      </c>
      <c r="F191" s="20">
        <f t="shared" si="15"/>
        <v>0.13</v>
      </c>
      <c r="G191" s="20">
        <f t="shared" si="16"/>
        <v>0.19500000000000001</v>
      </c>
      <c r="H191" s="20">
        <f t="shared" si="17"/>
        <v>0.26</v>
      </c>
      <c r="I191" s="20">
        <f t="shared" si="18"/>
        <v>0.32500000000000001</v>
      </c>
      <c r="J191" s="20">
        <f t="shared" si="19"/>
        <v>0.39</v>
      </c>
      <c r="K191" s="20">
        <f t="shared" si="20"/>
        <v>0.45499999999999996</v>
      </c>
      <c r="L191" s="20">
        <f t="shared" si="21"/>
        <v>0.52</v>
      </c>
      <c r="M191" s="20">
        <f t="shared" si="22"/>
        <v>0.58500000000000008</v>
      </c>
      <c r="N191" s="20">
        <v>0.65</v>
      </c>
      <c r="O191" s="12" t="s">
        <v>141</v>
      </c>
      <c r="P191" s="37"/>
    </row>
    <row r="192" spans="1:16" ht="15.75" customHeight="1" x14ac:dyDescent="0.2">
      <c r="A192" s="39">
        <f t="shared" si="23"/>
        <v>172</v>
      </c>
      <c r="B192" s="22" t="s">
        <v>297</v>
      </c>
      <c r="C192" s="22" t="s">
        <v>265</v>
      </c>
      <c r="D192" s="12" t="s">
        <v>266</v>
      </c>
      <c r="E192" s="20">
        <f t="shared" si="14"/>
        <v>3.6999999999999998E-2</v>
      </c>
      <c r="F192" s="20">
        <f t="shared" si="15"/>
        <v>7.3999999999999996E-2</v>
      </c>
      <c r="G192" s="20">
        <f t="shared" si="16"/>
        <v>0.111</v>
      </c>
      <c r="H192" s="20">
        <f t="shared" si="17"/>
        <v>0.14799999999999999</v>
      </c>
      <c r="I192" s="20">
        <f t="shared" si="18"/>
        <v>0.185</v>
      </c>
      <c r="J192" s="20">
        <f t="shared" si="19"/>
        <v>0.222</v>
      </c>
      <c r="K192" s="20">
        <f t="shared" si="20"/>
        <v>0.25900000000000001</v>
      </c>
      <c r="L192" s="20">
        <f t="shared" si="21"/>
        <v>0.29599999999999999</v>
      </c>
      <c r="M192" s="20">
        <f t="shared" si="22"/>
        <v>0.33300000000000002</v>
      </c>
      <c r="N192" s="20">
        <v>0.37</v>
      </c>
      <c r="O192" s="12" t="s">
        <v>141</v>
      </c>
      <c r="P192" s="37"/>
    </row>
    <row r="193" spans="1:16" ht="15.75" customHeight="1" x14ac:dyDescent="0.2">
      <c r="A193" s="39">
        <f t="shared" si="23"/>
        <v>173</v>
      </c>
      <c r="B193" s="22" t="s">
        <v>140</v>
      </c>
      <c r="C193" s="22" t="s">
        <v>17</v>
      </c>
      <c r="D193" s="12" t="s">
        <v>298</v>
      </c>
      <c r="E193" s="20">
        <f t="shared" si="14"/>
        <v>5.1470000000000002</v>
      </c>
      <c r="F193" s="20">
        <f t="shared" si="15"/>
        <v>10.294</v>
      </c>
      <c r="G193" s="20">
        <f t="shared" si="16"/>
        <v>15.440999999999999</v>
      </c>
      <c r="H193" s="20">
        <f t="shared" si="17"/>
        <v>20.588000000000001</v>
      </c>
      <c r="I193" s="20">
        <f t="shared" si="18"/>
        <v>25.734999999999999</v>
      </c>
      <c r="J193" s="20">
        <f t="shared" si="19"/>
        <v>30.881999999999998</v>
      </c>
      <c r="K193" s="20">
        <f t="shared" si="20"/>
        <v>36.028999999999996</v>
      </c>
      <c r="L193" s="20">
        <f t="shared" si="21"/>
        <v>41.176000000000002</v>
      </c>
      <c r="M193" s="20">
        <f t="shared" si="22"/>
        <v>46.323</v>
      </c>
      <c r="N193" s="20">
        <v>51.47</v>
      </c>
      <c r="O193" s="12" t="s">
        <v>141</v>
      </c>
      <c r="P193" s="37"/>
    </row>
    <row r="194" spans="1:16" ht="15.75" customHeight="1" x14ac:dyDescent="0.2">
      <c r="A194" s="39">
        <f t="shared" si="23"/>
        <v>174</v>
      </c>
      <c r="B194" s="22" t="s">
        <v>186</v>
      </c>
      <c r="C194" s="22" t="s">
        <v>187</v>
      </c>
      <c r="D194" s="12" t="s">
        <v>299</v>
      </c>
      <c r="E194" s="20">
        <f t="shared" si="14"/>
        <v>0.61799999999999999</v>
      </c>
      <c r="F194" s="20">
        <f t="shared" si="15"/>
        <v>1.236</v>
      </c>
      <c r="G194" s="20">
        <f t="shared" si="16"/>
        <v>1.8539999999999999</v>
      </c>
      <c r="H194" s="20">
        <f t="shared" si="17"/>
        <v>2.472</v>
      </c>
      <c r="I194" s="20">
        <f t="shared" si="18"/>
        <v>3.09</v>
      </c>
      <c r="J194" s="20">
        <f t="shared" si="19"/>
        <v>3.7079999999999997</v>
      </c>
      <c r="K194" s="20">
        <f t="shared" si="20"/>
        <v>4.3259999999999996</v>
      </c>
      <c r="L194" s="20">
        <f t="shared" si="21"/>
        <v>4.944</v>
      </c>
      <c r="M194" s="20">
        <f t="shared" si="22"/>
        <v>5.5620000000000003</v>
      </c>
      <c r="N194" s="20">
        <v>6.18</v>
      </c>
      <c r="O194" s="12" t="s">
        <v>141</v>
      </c>
      <c r="P194" s="37"/>
    </row>
    <row r="195" spans="1:16" ht="15.75" customHeight="1" x14ac:dyDescent="0.2">
      <c r="A195" s="39">
        <f t="shared" si="23"/>
        <v>175</v>
      </c>
      <c r="B195" s="22" t="s">
        <v>159</v>
      </c>
      <c r="C195" s="22" t="s">
        <v>77</v>
      </c>
      <c r="D195" s="12" t="s">
        <v>300</v>
      </c>
      <c r="E195" s="20">
        <f t="shared" si="14"/>
        <v>11.944000000000001</v>
      </c>
      <c r="F195" s="20">
        <f t="shared" si="15"/>
        <v>23.888000000000002</v>
      </c>
      <c r="G195" s="20">
        <f t="shared" si="16"/>
        <v>35.832000000000001</v>
      </c>
      <c r="H195" s="20">
        <f t="shared" si="17"/>
        <v>47.776000000000003</v>
      </c>
      <c r="I195" s="20">
        <f t="shared" si="18"/>
        <v>59.72</v>
      </c>
      <c r="J195" s="20">
        <f t="shared" si="19"/>
        <v>71.664000000000001</v>
      </c>
      <c r="K195" s="20">
        <f t="shared" si="20"/>
        <v>83.60799999999999</v>
      </c>
      <c r="L195" s="20">
        <f t="shared" si="21"/>
        <v>95.552000000000007</v>
      </c>
      <c r="M195" s="20">
        <f t="shared" si="22"/>
        <v>107.496</v>
      </c>
      <c r="N195" s="20">
        <v>119.44</v>
      </c>
      <c r="O195" s="12" t="s">
        <v>141</v>
      </c>
      <c r="P195" s="37"/>
    </row>
    <row r="196" spans="1:16" ht="15.75" customHeight="1" x14ac:dyDescent="0.2">
      <c r="A196" s="39">
        <f t="shared" si="23"/>
        <v>176</v>
      </c>
      <c r="B196" s="58" t="s">
        <v>165</v>
      </c>
      <c r="C196" s="22" t="s">
        <v>130</v>
      </c>
      <c r="D196" s="12" t="s">
        <v>301</v>
      </c>
      <c r="E196" s="20">
        <f t="shared" si="14"/>
        <v>5.9969999999999999</v>
      </c>
      <c r="F196" s="20">
        <f t="shared" si="15"/>
        <v>11.994</v>
      </c>
      <c r="G196" s="20">
        <f t="shared" si="16"/>
        <v>17.991</v>
      </c>
      <c r="H196" s="20">
        <f t="shared" si="17"/>
        <v>23.988</v>
      </c>
      <c r="I196" s="20">
        <f t="shared" si="18"/>
        <v>29.984999999999999</v>
      </c>
      <c r="J196" s="20">
        <f t="shared" si="19"/>
        <v>35.981999999999999</v>
      </c>
      <c r="K196" s="20">
        <f t="shared" si="20"/>
        <v>41.978999999999999</v>
      </c>
      <c r="L196" s="20">
        <f t="shared" si="21"/>
        <v>47.975999999999999</v>
      </c>
      <c r="M196" s="20">
        <f t="shared" si="22"/>
        <v>53.972999999999999</v>
      </c>
      <c r="N196" s="20">
        <v>59.97</v>
      </c>
      <c r="O196" s="12" t="s">
        <v>141</v>
      </c>
      <c r="P196" s="37"/>
    </row>
    <row r="197" spans="1:16" ht="15.75" customHeight="1" x14ac:dyDescent="0.2">
      <c r="A197" s="39">
        <f t="shared" si="23"/>
        <v>177</v>
      </c>
      <c r="B197" s="22" t="s">
        <v>161</v>
      </c>
      <c r="C197" s="22" t="s">
        <v>302</v>
      </c>
      <c r="D197" s="12" t="s">
        <v>303</v>
      </c>
      <c r="E197" s="20">
        <f t="shared" si="14"/>
        <v>0.14599999999999999</v>
      </c>
      <c r="F197" s="20">
        <f t="shared" si="15"/>
        <v>0.29199999999999998</v>
      </c>
      <c r="G197" s="20">
        <f t="shared" si="16"/>
        <v>0.438</v>
      </c>
      <c r="H197" s="20">
        <f t="shared" si="17"/>
        <v>0.58399999999999996</v>
      </c>
      <c r="I197" s="20">
        <f t="shared" si="18"/>
        <v>0.73</v>
      </c>
      <c r="J197" s="20">
        <f t="shared" si="19"/>
        <v>0.876</v>
      </c>
      <c r="K197" s="20">
        <f t="shared" si="20"/>
        <v>1.022</v>
      </c>
      <c r="L197" s="20">
        <f t="shared" si="21"/>
        <v>1.1679999999999999</v>
      </c>
      <c r="M197" s="20">
        <f t="shared" si="22"/>
        <v>1.3140000000000001</v>
      </c>
      <c r="N197" s="20">
        <v>1.46</v>
      </c>
      <c r="O197" s="12" t="s">
        <v>141</v>
      </c>
      <c r="P197" s="37"/>
    </row>
    <row r="198" spans="1:16" ht="15.75" customHeight="1" x14ac:dyDescent="0.2">
      <c r="A198" s="39">
        <f t="shared" si="23"/>
        <v>178</v>
      </c>
      <c r="B198" s="22" t="s">
        <v>162</v>
      </c>
      <c r="C198" s="22" t="s">
        <v>160</v>
      </c>
      <c r="D198" s="12" t="s">
        <v>304</v>
      </c>
      <c r="E198" s="20">
        <f t="shared" si="14"/>
        <v>0.502</v>
      </c>
      <c r="F198" s="20">
        <f t="shared" si="15"/>
        <v>1.004</v>
      </c>
      <c r="G198" s="20">
        <f t="shared" si="16"/>
        <v>1.5059999999999998</v>
      </c>
      <c r="H198" s="20">
        <f t="shared" si="17"/>
        <v>2.008</v>
      </c>
      <c r="I198" s="20">
        <f t="shared" si="18"/>
        <v>2.5099999999999998</v>
      </c>
      <c r="J198" s="20">
        <f t="shared" si="19"/>
        <v>3.0119999999999996</v>
      </c>
      <c r="K198" s="20">
        <f t="shared" si="20"/>
        <v>3.5139999999999993</v>
      </c>
      <c r="L198" s="20">
        <f t="shared" si="21"/>
        <v>4.016</v>
      </c>
      <c r="M198" s="20">
        <f t="shared" si="22"/>
        <v>4.5179999999999998</v>
      </c>
      <c r="N198" s="20">
        <v>5.0199999999999996</v>
      </c>
      <c r="O198" s="12" t="s">
        <v>141</v>
      </c>
      <c r="P198" s="37"/>
    </row>
    <row r="199" spans="1:16" ht="15.75" customHeight="1" x14ac:dyDescent="0.2">
      <c r="A199" s="39">
        <f t="shared" si="23"/>
        <v>179</v>
      </c>
      <c r="B199" s="22" t="s">
        <v>163</v>
      </c>
      <c r="C199" s="22" t="s">
        <v>78</v>
      </c>
      <c r="D199" s="12" t="s">
        <v>164</v>
      </c>
      <c r="E199" s="20">
        <f t="shared" si="14"/>
        <v>0.497</v>
      </c>
      <c r="F199" s="20">
        <f t="shared" si="15"/>
        <v>0.99399999999999999</v>
      </c>
      <c r="G199" s="20">
        <f t="shared" si="16"/>
        <v>1.4909999999999999</v>
      </c>
      <c r="H199" s="20">
        <f t="shared" si="17"/>
        <v>1.988</v>
      </c>
      <c r="I199" s="20">
        <f t="shared" si="18"/>
        <v>2.4849999999999999</v>
      </c>
      <c r="J199" s="20">
        <f t="shared" si="19"/>
        <v>2.9819999999999998</v>
      </c>
      <c r="K199" s="20">
        <f t="shared" si="20"/>
        <v>3.4789999999999996</v>
      </c>
      <c r="L199" s="20">
        <f t="shared" si="21"/>
        <v>3.976</v>
      </c>
      <c r="M199" s="20">
        <f t="shared" si="22"/>
        <v>4.4729999999999999</v>
      </c>
      <c r="N199" s="20">
        <v>4.97</v>
      </c>
      <c r="O199" s="12" t="s">
        <v>141</v>
      </c>
      <c r="P199" s="37"/>
    </row>
    <row r="200" spans="1:16" ht="15.75" customHeight="1" x14ac:dyDescent="0.2">
      <c r="A200" s="39">
        <f t="shared" si="23"/>
        <v>180</v>
      </c>
      <c r="B200" s="22" t="s">
        <v>305</v>
      </c>
      <c r="C200" s="22" t="s">
        <v>306</v>
      </c>
      <c r="D200" s="12" t="s">
        <v>307</v>
      </c>
      <c r="E200" s="20">
        <f t="shared" si="14"/>
        <v>0.36299999999999999</v>
      </c>
      <c r="F200" s="20">
        <f t="shared" si="15"/>
        <v>0.72599999999999998</v>
      </c>
      <c r="G200" s="20">
        <f t="shared" si="16"/>
        <v>1.089</v>
      </c>
      <c r="H200" s="20">
        <f t="shared" si="17"/>
        <v>1.452</v>
      </c>
      <c r="I200" s="20">
        <f t="shared" si="18"/>
        <v>1.8149999999999999</v>
      </c>
      <c r="J200" s="20">
        <f t="shared" si="19"/>
        <v>2.1779999999999999</v>
      </c>
      <c r="K200" s="20">
        <f t="shared" si="20"/>
        <v>2.5409999999999999</v>
      </c>
      <c r="L200" s="20">
        <f t="shared" si="21"/>
        <v>2.9039999999999999</v>
      </c>
      <c r="M200" s="20">
        <f t="shared" si="22"/>
        <v>3.2669999999999999</v>
      </c>
      <c r="N200" s="20">
        <v>3.63</v>
      </c>
      <c r="O200" s="12" t="s">
        <v>141</v>
      </c>
      <c r="P200" s="37"/>
    </row>
    <row r="201" spans="1:16" ht="15.75" customHeight="1" x14ac:dyDescent="0.2">
      <c r="A201" s="39">
        <f t="shared" si="23"/>
        <v>181</v>
      </c>
      <c r="B201" s="22" t="s">
        <v>69</v>
      </c>
      <c r="C201" s="22" t="s">
        <v>81</v>
      </c>
      <c r="D201" s="12" t="s">
        <v>308</v>
      </c>
      <c r="E201" s="20">
        <f t="shared" si="14"/>
        <v>0.30200000000000005</v>
      </c>
      <c r="F201" s="20">
        <f t="shared" si="15"/>
        <v>0.60400000000000009</v>
      </c>
      <c r="G201" s="20">
        <f t="shared" si="16"/>
        <v>0.90599999999999992</v>
      </c>
      <c r="H201" s="20">
        <f t="shared" si="17"/>
        <v>1.2080000000000002</v>
      </c>
      <c r="I201" s="20">
        <f t="shared" si="18"/>
        <v>1.51</v>
      </c>
      <c r="J201" s="20">
        <f t="shared" si="19"/>
        <v>1.8119999999999998</v>
      </c>
      <c r="K201" s="20">
        <f t="shared" si="20"/>
        <v>2.1139999999999999</v>
      </c>
      <c r="L201" s="20">
        <f t="shared" si="21"/>
        <v>2.4160000000000004</v>
      </c>
      <c r="M201" s="20">
        <f t="shared" si="22"/>
        <v>2.718</v>
      </c>
      <c r="N201" s="20">
        <v>3.02</v>
      </c>
      <c r="O201" s="12" t="s">
        <v>141</v>
      </c>
      <c r="P201" s="37"/>
    </row>
    <row r="202" spans="1:16" ht="15.75" customHeight="1" x14ac:dyDescent="0.2">
      <c r="A202" s="39">
        <f t="shared" si="23"/>
        <v>182</v>
      </c>
      <c r="B202" s="22" t="s">
        <v>309</v>
      </c>
      <c r="C202" s="22" t="s">
        <v>82</v>
      </c>
      <c r="D202" s="12" t="s">
        <v>310</v>
      </c>
      <c r="E202" s="20">
        <f t="shared" si="14"/>
        <v>0.17600000000000002</v>
      </c>
      <c r="F202" s="20">
        <f t="shared" si="15"/>
        <v>0.35200000000000004</v>
      </c>
      <c r="G202" s="20">
        <f t="shared" si="16"/>
        <v>0.52800000000000002</v>
      </c>
      <c r="H202" s="20">
        <f t="shared" si="17"/>
        <v>0.70400000000000007</v>
      </c>
      <c r="I202" s="20">
        <f t="shared" si="18"/>
        <v>0.88</v>
      </c>
      <c r="J202" s="20">
        <f t="shared" si="19"/>
        <v>1.056</v>
      </c>
      <c r="K202" s="20">
        <f t="shared" si="20"/>
        <v>1.232</v>
      </c>
      <c r="L202" s="20">
        <f t="shared" si="21"/>
        <v>1.4080000000000001</v>
      </c>
      <c r="M202" s="20">
        <f t="shared" si="22"/>
        <v>1.5840000000000001</v>
      </c>
      <c r="N202" s="20">
        <v>1.76</v>
      </c>
      <c r="O202" s="12" t="s">
        <v>141</v>
      </c>
      <c r="P202" s="37"/>
    </row>
    <row r="203" spans="1:16" ht="15.75" customHeight="1" x14ac:dyDescent="0.2">
      <c r="A203" s="39">
        <f t="shared" si="23"/>
        <v>183</v>
      </c>
      <c r="B203" s="22" t="s">
        <v>311</v>
      </c>
      <c r="C203" s="22" t="s">
        <v>151</v>
      </c>
      <c r="D203" s="12" t="s">
        <v>312</v>
      </c>
      <c r="E203" s="20">
        <f t="shared" ref="E203:E223" si="24">N203*0.1</f>
        <v>0.33600000000000002</v>
      </c>
      <c r="F203" s="20">
        <f t="shared" ref="F203:F223" si="25">N203*0.2</f>
        <v>0.67200000000000004</v>
      </c>
      <c r="G203" s="20">
        <f t="shared" ref="G203:G223" si="26">N203*0.3</f>
        <v>1.008</v>
      </c>
      <c r="H203" s="20">
        <f t="shared" ref="H203:H223" si="27">N203*0.4</f>
        <v>1.3440000000000001</v>
      </c>
      <c r="I203" s="20">
        <f t="shared" ref="I203:I223" si="28">N203*0.5</f>
        <v>1.68</v>
      </c>
      <c r="J203" s="20">
        <f t="shared" ref="J203:J223" si="29">N203*0.6</f>
        <v>2.016</v>
      </c>
      <c r="K203" s="20">
        <f t="shared" ref="K203:K223" si="30">N203*0.7</f>
        <v>2.3519999999999999</v>
      </c>
      <c r="L203" s="20">
        <f t="shared" ref="L203:L223" si="31">N203*0.8</f>
        <v>2.6880000000000002</v>
      </c>
      <c r="M203" s="20">
        <f t="shared" ref="M203:M223" si="32">N203*0.9</f>
        <v>3.024</v>
      </c>
      <c r="N203" s="20">
        <v>3.36</v>
      </c>
      <c r="O203" s="12" t="s">
        <v>141</v>
      </c>
      <c r="P203" s="37"/>
    </row>
    <row r="204" spans="1:16" ht="15.75" customHeight="1" x14ac:dyDescent="0.2">
      <c r="A204" s="39">
        <f t="shared" si="23"/>
        <v>184</v>
      </c>
      <c r="B204" s="22" t="s">
        <v>314</v>
      </c>
      <c r="C204" s="22" t="s">
        <v>313</v>
      </c>
      <c r="D204" s="12" t="s">
        <v>315</v>
      </c>
      <c r="E204" s="20">
        <f t="shared" si="24"/>
        <v>2.8999999999999998E-2</v>
      </c>
      <c r="F204" s="20">
        <f t="shared" si="25"/>
        <v>5.7999999999999996E-2</v>
      </c>
      <c r="G204" s="20">
        <f t="shared" si="26"/>
        <v>8.6999999999999994E-2</v>
      </c>
      <c r="H204" s="20">
        <f t="shared" si="27"/>
        <v>0.11599999999999999</v>
      </c>
      <c r="I204" s="20">
        <f t="shared" si="28"/>
        <v>0.14499999999999999</v>
      </c>
      <c r="J204" s="20">
        <f t="shared" si="29"/>
        <v>0.17399999999999999</v>
      </c>
      <c r="K204" s="20">
        <f t="shared" si="30"/>
        <v>0.20299999999999999</v>
      </c>
      <c r="L204" s="20">
        <f t="shared" si="31"/>
        <v>0.23199999999999998</v>
      </c>
      <c r="M204" s="20">
        <f t="shared" si="32"/>
        <v>0.26100000000000001</v>
      </c>
      <c r="N204" s="20">
        <v>0.28999999999999998</v>
      </c>
      <c r="O204" s="12" t="s">
        <v>141</v>
      </c>
      <c r="P204" s="37"/>
    </row>
    <row r="205" spans="1:16" ht="25.5" x14ac:dyDescent="0.2">
      <c r="A205" s="39">
        <f t="shared" si="23"/>
        <v>185</v>
      </c>
      <c r="B205" s="22" t="s">
        <v>535</v>
      </c>
      <c r="C205" s="22" t="s">
        <v>316</v>
      </c>
      <c r="D205" s="12" t="s">
        <v>317</v>
      </c>
      <c r="E205" s="20">
        <f t="shared" si="24"/>
        <v>0.27500000000000002</v>
      </c>
      <c r="F205" s="20">
        <f t="shared" si="25"/>
        <v>0.55000000000000004</v>
      </c>
      <c r="G205" s="20">
        <f t="shared" si="26"/>
        <v>0.82499999999999996</v>
      </c>
      <c r="H205" s="20">
        <f t="shared" si="27"/>
        <v>1.1000000000000001</v>
      </c>
      <c r="I205" s="20">
        <f t="shared" si="28"/>
        <v>1.375</v>
      </c>
      <c r="J205" s="20">
        <f t="shared" si="29"/>
        <v>1.65</v>
      </c>
      <c r="K205" s="20">
        <f t="shared" si="30"/>
        <v>1.9249999999999998</v>
      </c>
      <c r="L205" s="20">
        <f t="shared" si="31"/>
        <v>2.2000000000000002</v>
      </c>
      <c r="M205" s="20">
        <f t="shared" si="32"/>
        <v>2.4750000000000001</v>
      </c>
      <c r="N205" s="20">
        <v>2.75</v>
      </c>
      <c r="O205" s="12" t="s">
        <v>141</v>
      </c>
      <c r="P205" s="37"/>
    </row>
    <row r="206" spans="1:16" ht="15.75" customHeight="1" x14ac:dyDescent="0.2">
      <c r="A206" s="39">
        <f t="shared" si="23"/>
        <v>186</v>
      </c>
      <c r="B206" s="22" t="s">
        <v>371</v>
      </c>
      <c r="C206" s="22" t="s">
        <v>318</v>
      </c>
      <c r="D206" s="12" t="s">
        <v>173</v>
      </c>
      <c r="E206" s="20">
        <f t="shared" si="24"/>
        <v>9.6000000000000002E-2</v>
      </c>
      <c r="F206" s="20">
        <f t="shared" si="25"/>
        <v>0.192</v>
      </c>
      <c r="G206" s="20">
        <f t="shared" si="26"/>
        <v>0.28799999999999998</v>
      </c>
      <c r="H206" s="20">
        <f t="shared" si="27"/>
        <v>0.38400000000000001</v>
      </c>
      <c r="I206" s="20">
        <f t="shared" si="28"/>
        <v>0.48</v>
      </c>
      <c r="J206" s="20">
        <f t="shared" si="29"/>
        <v>0.57599999999999996</v>
      </c>
      <c r="K206" s="20">
        <f t="shared" si="30"/>
        <v>0.67199999999999993</v>
      </c>
      <c r="L206" s="20">
        <f t="shared" si="31"/>
        <v>0.76800000000000002</v>
      </c>
      <c r="M206" s="20">
        <f t="shared" si="32"/>
        <v>0.86399999999999999</v>
      </c>
      <c r="N206" s="20">
        <v>0.96</v>
      </c>
      <c r="O206" s="12" t="s">
        <v>141</v>
      </c>
      <c r="P206" s="37"/>
    </row>
    <row r="207" spans="1:16" ht="25.5" x14ac:dyDescent="0.2">
      <c r="A207" s="39">
        <f t="shared" si="23"/>
        <v>187</v>
      </c>
      <c r="B207" s="59" t="s">
        <v>536</v>
      </c>
      <c r="C207" s="22" t="s">
        <v>319</v>
      </c>
      <c r="D207" s="12" t="s">
        <v>320</v>
      </c>
      <c r="E207" s="20">
        <f t="shared" si="24"/>
        <v>9.8000000000000004E-2</v>
      </c>
      <c r="F207" s="20">
        <f t="shared" si="25"/>
        <v>0.19600000000000001</v>
      </c>
      <c r="G207" s="20">
        <f t="shared" si="26"/>
        <v>0.29399999999999998</v>
      </c>
      <c r="H207" s="20">
        <f t="shared" si="27"/>
        <v>0.39200000000000002</v>
      </c>
      <c r="I207" s="20">
        <f t="shared" si="28"/>
        <v>0.49</v>
      </c>
      <c r="J207" s="20">
        <f t="shared" si="29"/>
        <v>0.58799999999999997</v>
      </c>
      <c r="K207" s="20">
        <f t="shared" si="30"/>
        <v>0.68599999999999994</v>
      </c>
      <c r="L207" s="20">
        <f t="shared" si="31"/>
        <v>0.78400000000000003</v>
      </c>
      <c r="M207" s="20">
        <f t="shared" si="32"/>
        <v>0.88200000000000001</v>
      </c>
      <c r="N207" s="20">
        <v>0.98</v>
      </c>
      <c r="O207" s="12" t="s">
        <v>141</v>
      </c>
      <c r="P207" s="37"/>
    </row>
    <row r="208" spans="1:16" ht="25.5" x14ac:dyDescent="0.2">
      <c r="A208" s="39">
        <f t="shared" si="23"/>
        <v>188</v>
      </c>
      <c r="B208" s="22" t="s">
        <v>537</v>
      </c>
      <c r="C208" s="22" t="s">
        <v>322</v>
      </c>
      <c r="D208" s="12" t="s">
        <v>323</v>
      </c>
      <c r="E208" s="20">
        <f t="shared" si="24"/>
        <v>0.25</v>
      </c>
      <c r="F208" s="20">
        <f t="shared" si="25"/>
        <v>0.5</v>
      </c>
      <c r="G208" s="20">
        <f t="shared" si="26"/>
        <v>0.75</v>
      </c>
      <c r="H208" s="20">
        <f t="shared" si="27"/>
        <v>1</v>
      </c>
      <c r="I208" s="20">
        <f t="shared" si="28"/>
        <v>1.25</v>
      </c>
      <c r="J208" s="20">
        <f t="shared" si="29"/>
        <v>1.5</v>
      </c>
      <c r="K208" s="20">
        <f t="shared" si="30"/>
        <v>1.75</v>
      </c>
      <c r="L208" s="20">
        <f t="shared" si="31"/>
        <v>2</v>
      </c>
      <c r="M208" s="20">
        <f t="shared" si="32"/>
        <v>2.25</v>
      </c>
      <c r="N208" s="20">
        <v>2.5</v>
      </c>
      <c r="O208" s="12" t="s">
        <v>141</v>
      </c>
      <c r="P208" s="37"/>
    </row>
    <row r="209" spans="1:16" ht="15.75" customHeight="1" x14ac:dyDescent="0.2">
      <c r="A209" s="39">
        <f t="shared" si="23"/>
        <v>189</v>
      </c>
      <c r="B209" s="22" t="s">
        <v>321</v>
      </c>
      <c r="C209" s="22"/>
      <c r="D209" s="12"/>
      <c r="E209" s="20">
        <v>2.2000000000000002E-2</v>
      </c>
      <c r="F209" s="20">
        <v>4.4000000000000004E-2</v>
      </c>
      <c r="G209" s="20">
        <v>6.6000000000000003E-2</v>
      </c>
      <c r="H209" s="20">
        <v>8.8000000000000009E-2</v>
      </c>
      <c r="I209" s="20">
        <v>0.11</v>
      </c>
      <c r="J209" s="20">
        <v>0.13200000000000001</v>
      </c>
      <c r="K209" s="20">
        <v>0.15399999999999997</v>
      </c>
      <c r="L209" s="20">
        <v>0.17600000000000002</v>
      </c>
      <c r="M209" s="20">
        <v>0.19800000000000001</v>
      </c>
      <c r="N209" s="20">
        <v>0.22</v>
      </c>
      <c r="O209" s="12" t="s">
        <v>141</v>
      </c>
      <c r="P209" s="37"/>
    </row>
    <row r="210" spans="1:16" ht="12.75" x14ac:dyDescent="0.2">
      <c r="A210" s="39">
        <f t="shared" si="23"/>
        <v>190</v>
      </c>
      <c r="B210" s="22" t="s">
        <v>371</v>
      </c>
      <c r="C210" s="22"/>
      <c r="D210" s="12"/>
      <c r="E210" s="20">
        <v>9.0999999999999998E-2</v>
      </c>
      <c r="F210" s="20">
        <v>0.182</v>
      </c>
      <c r="G210" s="20">
        <v>0.27300000000000002</v>
      </c>
      <c r="H210" s="20">
        <v>0.36399999999999999</v>
      </c>
      <c r="I210" s="20">
        <v>0.45499999999999996</v>
      </c>
      <c r="J210" s="20">
        <v>0.54600000000000004</v>
      </c>
      <c r="K210" s="20">
        <v>0.63700000000000001</v>
      </c>
      <c r="L210" s="20">
        <v>0.72799999999999998</v>
      </c>
      <c r="M210" s="20">
        <v>0.81899999999999995</v>
      </c>
      <c r="N210" s="20">
        <v>0.90999999999999992</v>
      </c>
      <c r="O210" s="12" t="s">
        <v>141</v>
      </c>
      <c r="P210" s="37"/>
    </row>
    <row r="211" spans="1:16" ht="15.75" customHeight="1" x14ac:dyDescent="0.2">
      <c r="A211" s="39">
        <f t="shared" si="23"/>
        <v>191</v>
      </c>
      <c r="B211" s="22" t="s">
        <v>324</v>
      </c>
      <c r="C211" s="22" t="s">
        <v>325</v>
      </c>
      <c r="D211" s="12" t="s">
        <v>326</v>
      </c>
      <c r="E211" s="20">
        <f t="shared" si="24"/>
        <v>0.11200000000000002</v>
      </c>
      <c r="F211" s="20">
        <f t="shared" si="25"/>
        <v>0.22400000000000003</v>
      </c>
      <c r="G211" s="20">
        <f t="shared" si="26"/>
        <v>0.33600000000000002</v>
      </c>
      <c r="H211" s="20">
        <f t="shared" si="27"/>
        <v>0.44800000000000006</v>
      </c>
      <c r="I211" s="20">
        <f t="shared" si="28"/>
        <v>0.56000000000000005</v>
      </c>
      <c r="J211" s="20">
        <f t="shared" si="29"/>
        <v>0.67200000000000004</v>
      </c>
      <c r="K211" s="20">
        <f t="shared" si="30"/>
        <v>0.78400000000000003</v>
      </c>
      <c r="L211" s="20">
        <f t="shared" si="31"/>
        <v>0.89600000000000013</v>
      </c>
      <c r="M211" s="20">
        <f t="shared" si="32"/>
        <v>1.0080000000000002</v>
      </c>
      <c r="N211" s="20">
        <v>1.1200000000000001</v>
      </c>
      <c r="O211" s="12" t="s">
        <v>141</v>
      </c>
      <c r="P211" s="37"/>
    </row>
    <row r="212" spans="1:16" ht="25.5" x14ac:dyDescent="0.2">
      <c r="A212" s="39">
        <f t="shared" si="23"/>
        <v>192</v>
      </c>
      <c r="B212" s="22" t="s">
        <v>538</v>
      </c>
      <c r="C212" s="22" t="s">
        <v>318</v>
      </c>
      <c r="D212" s="12" t="s">
        <v>173</v>
      </c>
      <c r="E212" s="20">
        <f t="shared" si="24"/>
        <v>0.188</v>
      </c>
      <c r="F212" s="20">
        <f t="shared" si="25"/>
        <v>0.376</v>
      </c>
      <c r="G212" s="20">
        <f t="shared" si="26"/>
        <v>0.56399999999999995</v>
      </c>
      <c r="H212" s="20">
        <f t="shared" si="27"/>
        <v>0.752</v>
      </c>
      <c r="I212" s="20">
        <f t="shared" si="28"/>
        <v>0.94</v>
      </c>
      <c r="J212" s="20">
        <f t="shared" si="29"/>
        <v>1.1279999999999999</v>
      </c>
      <c r="K212" s="20">
        <f t="shared" si="30"/>
        <v>1.3159999999999998</v>
      </c>
      <c r="L212" s="20">
        <f t="shared" si="31"/>
        <v>1.504</v>
      </c>
      <c r="M212" s="20">
        <f t="shared" si="32"/>
        <v>1.6919999999999999</v>
      </c>
      <c r="N212" s="20">
        <v>1.88</v>
      </c>
      <c r="O212" s="12" t="s">
        <v>141</v>
      </c>
      <c r="P212" s="37"/>
    </row>
    <row r="213" spans="1:16" ht="15.75" customHeight="1" x14ac:dyDescent="0.2">
      <c r="A213" s="39">
        <f t="shared" si="23"/>
        <v>193</v>
      </c>
      <c r="B213" s="22" t="s">
        <v>510</v>
      </c>
      <c r="C213" s="22" t="s">
        <v>143</v>
      </c>
      <c r="D213" s="12" t="s">
        <v>144</v>
      </c>
      <c r="E213" s="20">
        <f t="shared" si="24"/>
        <v>16.832000000000001</v>
      </c>
      <c r="F213" s="20">
        <f t="shared" si="25"/>
        <v>33.664000000000001</v>
      </c>
      <c r="G213" s="20">
        <f t="shared" si="26"/>
        <v>50.495999999999995</v>
      </c>
      <c r="H213" s="20">
        <f t="shared" si="27"/>
        <v>67.328000000000003</v>
      </c>
      <c r="I213" s="20">
        <f t="shared" si="28"/>
        <v>84.16</v>
      </c>
      <c r="J213" s="20">
        <f t="shared" si="29"/>
        <v>100.99199999999999</v>
      </c>
      <c r="K213" s="20">
        <f t="shared" si="30"/>
        <v>117.82399999999998</v>
      </c>
      <c r="L213" s="20">
        <f t="shared" si="31"/>
        <v>134.65600000000001</v>
      </c>
      <c r="M213" s="20">
        <f t="shared" si="32"/>
        <v>151.488</v>
      </c>
      <c r="N213" s="20">
        <v>168.32</v>
      </c>
      <c r="O213" s="12" t="s">
        <v>141</v>
      </c>
      <c r="P213" s="37"/>
    </row>
    <row r="214" spans="1:16" ht="15.75" customHeight="1" x14ac:dyDescent="0.2">
      <c r="A214" s="39">
        <f t="shared" si="23"/>
        <v>194</v>
      </c>
      <c r="B214" s="22" t="s">
        <v>168</v>
      </c>
      <c r="C214" s="22" t="s">
        <v>169</v>
      </c>
      <c r="D214" s="12" t="s">
        <v>327</v>
      </c>
      <c r="E214" s="20">
        <f t="shared" si="24"/>
        <v>8.68</v>
      </c>
      <c r="F214" s="20">
        <f t="shared" si="25"/>
        <v>17.36</v>
      </c>
      <c r="G214" s="20">
        <f t="shared" si="26"/>
        <v>26.04</v>
      </c>
      <c r="H214" s="20">
        <f t="shared" si="27"/>
        <v>34.72</v>
      </c>
      <c r="I214" s="20">
        <f t="shared" si="28"/>
        <v>43.4</v>
      </c>
      <c r="J214" s="20">
        <f t="shared" si="29"/>
        <v>52.08</v>
      </c>
      <c r="K214" s="20">
        <f t="shared" si="30"/>
        <v>60.759999999999991</v>
      </c>
      <c r="L214" s="20">
        <f t="shared" si="31"/>
        <v>69.44</v>
      </c>
      <c r="M214" s="20">
        <f t="shared" si="32"/>
        <v>78.12</v>
      </c>
      <c r="N214" s="20">
        <v>86.8</v>
      </c>
      <c r="O214" s="12" t="s">
        <v>141</v>
      </c>
      <c r="P214" s="37"/>
    </row>
    <row r="215" spans="1:16" ht="15.75" customHeight="1" x14ac:dyDescent="0.2">
      <c r="A215" s="39">
        <f t="shared" si="23"/>
        <v>195</v>
      </c>
      <c r="B215" s="22" t="s">
        <v>372</v>
      </c>
      <c r="C215" s="22" t="s">
        <v>142</v>
      </c>
      <c r="D215" s="12" t="s">
        <v>373</v>
      </c>
      <c r="E215" s="20">
        <f t="shared" si="24"/>
        <v>7.9420000000000002</v>
      </c>
      <c r="F215" s="20">
        <f t="shared" si="25"/>
        <v>15.884</v>
      </c>
      <c r="G215" s="20">
        <f t="shared" si="26"/>
        <v>23.826000000000001</v>
      </c>
      <c r="H215" s="20">
        <f t="shared" si="27"/>
        <v>31.768000000000001</v>
      </c>
      <c r="I215" s="20">
        <f t="shared" si="28"/>
        <v>39.71</v>
      </c>
      <c r="J215" s="20">
        <f t="shared" si="29"/>
        <v>47.652000000000001</v>
      </c>
      <c r="K215" s="20">
        <f t="shared" si="30"/>
        <v>55.594000000000001</v>
      </c>
      <c r="L215" s="20">
        <f t="shared" si="31"/>
        <v>63.536000000000001</v>
      </c>
      <c r="M215" s="20">
        <f t="shared" si="32"/>
        <v>71.478000000000009</v>
      </c>
      <c r="N215" s="20">
        <v>79.42</v>
      </c>
      <c r="O215" s="12" t="s">
        <v>141</v>
      </c>
      <c r="P215" s="37"/>
    </row>
    <row r="216" spans="1:16" ht="15.75" customHeight="1" x14ac:dyDescent="0.2">
      <c r="A216" s="39">
        <f t="shared" si="23"/>
        <v>196</v>
      </c>
      <c r="B216" s="22" t="s">
        <v>145</v>
      </c>
      <c r="C216" s="22" t="s">
        <v>146</v>
      </c>
      <c r="D216" s="12" t="s">
        <v>328</v>
      </c>
      <c r="E216" s="20">
        <f t="shared" si="24"/>
        <v>7.2400000000000011</v>
      </c>
      <c r="F216" s="20">
        <f t="shared" si="25"/>
        <v>14.480000000000002</v>
      </c>
      <c r="G216" s="20">
        <f t="shared" si="26"/>
        <v>21.720000000000002</v>
      </c>
      <c r="H216" s="20">
        <f t="shared" si="27"/>
        <v>28.960000000000004</v>
      </c>
      <c r="I216" s="20">
        <f t="shared" si="28"/>
        <v>36.200000000000003</v>
      </c>
      <c r="J216" s="20">
        <f t="shared" si="29"/>
        <v>43.440000000000005</v>
      </c>
      <c r="K216" s="20">
        <f t="shared" si="30"/>
        <v>50.68</v>
      </c>
      <c r="L216" s="20">
        <f t="shared" si="31"/>
        <v>57.920000000000009</v>
      </c>
      <c r="M216" s="20">
        <f t="shared" si="32"/>
        <v>65.160000000000011</v>
      </c>
      <c r="N216" s="20">
        <v>72.400000000000006</v>
      </c>
      <c r="O216" s="12" t="s">
        <v>141</v>
      </c>
      <c r="P216" s="37"/>
    </row>
    <row r="217" spans="1:16" ht="15.75" customHeight="1" x14ac:dyDescent="0.2">
      <c r="A217" s="39">
        <f t="shared" si="23"/>
        <v>197</v>
      </c>
      <c r="B217" s="22" t="s">
        <v>184</v>
      </c>
      <c r="C217" s="22" t="s">
        <v>185</v>
      </c>
      <c r="D217" s="12" t="s">
        <v>329</v>
      </c>
      <c r="E217" s="20">
        <f t="shared" si="24"/>
        <v>9.9239999999999995</v>
      </c>
      <c r="F217" s="20">
        <f t="shared" si="25"/>
        <v>19.847999999999999</v>
      </c>
      <c r="G217" s="20">
        <f t="shared" si="26"/>
        <v>29.771999999999998</v>
      </c>
      <c r="H217" s="20">
        <f t="shared" si="27"/>
        <v>39.695999999999998</v>
      </c>
      <c r="I217" s="20">
        <f t="shared" si="28"/>
        <v>49.62</v>
      </c>
      <c r="J217" s="20">
        <f t="shared" si="29"/>
        <v>59.543999999999997</v>
      </c>
      <c r="K217" s="20">
        <f t="shared" si="30"/>
        <v>69.467999999999989</v>
      </c>
      <c r="L217" s="20">
        <f t="shared" si="31"/>
        <v>79.391999999999996</v>
      </c>
      <c r="M217" s="20">
        <f t="shared" si="32"/>
        <v>89.316000000000003</v>
      </c>
      <c r="N217" s="20">
        <v>99.24</v>
      </c>
      <c r="O217" s="12" t="s">
        <v>141</v>
      </c>
      <c r="P217" s="37"/>
    </row>
    <row r="218" spans="1:16" ht="15.75" customHeight="1" x14ac:dyDescent="0.2">
      <c r="A218" s="39">
        <f t="shared" si="23"/>
        <v>198</v>
      </c>
      <c r="B218" s="22" t="s">
        <v>170</v>
      </c>
      <c r="C218" s="22" t="s">
        <v>171</v>
      </c>
      <c r="D218" s="12" t="s">
        <v>330</v>
      </c>
      <c r="E218" s="20">
        <f t="shared" si="24"/>
        <v>3.0129999999999999</v>
      </c>
      <c r="F218" s="20">
        <f t="shared" si="25"/>
        <v>6.0259999999999998</v>
      </c>
      <c r="G218" s="20">
        <f t="shared" si="26"/>
        <v>9.0389999999999997</v>
      </c>
      <c r="H218" s="20">
        <f t="shared" si="27"/>
        <v>12.052</v>
      </c>
      <c r="I218" s="20">
        <f t="shared" si="28"/>
        <v>15.065</v>
      </c>
      <c r="J218" s="20">
        <f t="shared" si="29"/>
        <v>18.077999999999999</v>
      </c>
      <c r="K218" s="20">
        <f t="shared" si="30"/>
        <v>21.090999999999998</v>
      </c>
      <c r="L218" s="20">
        <f t="shared" si="31"/>
        <v>24.103999999999999</v>
      </c>
      <c r="M218" s="20">
        <f t="shared" si="32"/>
        <v>27.117000000000001</v>
      </c>
      <c r="N218" s="20">
        <v>30.13</v>
      </c>
      <c r="O218" s="12" t="s">
        <v>141</v>
      </c>
      <c r="P218" s="37"/>
    </row>
    <row r="219" spans="1:16" ht="15.75" customHeight="1" x14ac:dyDescent="0.2">
      <c r="A219" s="39">
        <f t="shared" si="23"/>
        <v>199</v>
      </c>
      <c r="B219" s="22" t="s">
        <v>331</v>
      </c>
      <c r="C219" s="22" t="s">
        <v>80</v>
      </c>
      <c r="D219" s="12" t="s">
        <v>332</v>
      </c>
      <c r="E219" s="20">
        <f t="shared" si="24"/>
        <v>4.3070000000000004</v>
      </c>
      <c r="F219" s="20">
        <f t="shared" si="25"/>
        <v>8.6140000000000008</v>
      </c>
      <c r="G219" s="20">
        <f t="shared" si="26"/>
        <v>12.920999999999999</v>
      </c>
      <c r="H219" s="20">
        <f t="shared" si="27"/>
        <v>17.228000000000002</v>
      </c>
      <c r="I219" s="20">
        <f t="shared" si="28"/>
        <v>21.535</v>
      </c>
      <c r="J219" s="20">
        <f t="shared" si="29"/>
        <v>25.841999999999999</v>
      </c>
      <c r="K219" s="20">
        <f t="shared" si="30"/>
        <v>30.148999999999997</v>
      </c>
      <c r="L219" s="20">
        <f t="shared" si="31"/>
        <v>34.456000000000003</v>
      </c>
      <c r="M219" s="20">
        <f t="shared" si="32"/>
        <v>38.762999999999998</v>
      </c>
      <c r="N219" s="20">
        <v>43.07</v>
      </c>
      <c r="O219" s="12" t="s">
        <v>141</v>
      </c>
      <c r="P219" s="37"/>
    </row>
    <row r="220" spans="1:16" ht="15.75" customHeight="1" x14ac:dyDescent="0.2">
      <c r="A220" s="39">
        <f t="shared" si="23"/>
        <v>200</v>
      </c>
      <c r="B220" s="22" t="s">
        <v>333</v>
      </c>
      <c r="C220" s="22" t="s">
        <v>172</v>
      </c>
      <c r="D220" s="12" t="s">
        <v>334</v>
      </c>
      <c r="E220" s="20">
        <f t="shared" si="24"/>
        <v>2.7370000000000001</v>
      </c>
      <c r="F220" s="20">
        <f t="shared" si="25"/>
        <v>5.4740000000000002</v>
      </c>
      <c r="G220" s="20">
        <f t="shared" si="26"/>
        <v>8.2110000000000003</v>
      </c>
      <c r="H220" s="20">
        <f t="shared" si="27"/>
        <v>10.948</v>
      </c>
      <c r="I220" s="20">
        <f t="shared" si="28"/>
        <v>13.685</v>
      </c>
      <c r="J220" s="20">
        <f t="shared" si="29"/>
        <v>16.422000000000001</v>
      </c>
      <c r="K220" s="20">
        <f t="shared" si="30"/>
        <v>19.158999999999999</v>
      </c>
      <c r="L220" s="20">
        <f t="shared" si="31"/>
        <v>21.896000000000001</v>
      </c>
      <c r="M220" s="20">
        <f t="shared" si="32"/>
        <v>24.633000000000003</v>
      </c>
      <c r="N220" s="20">
        <v>27.37</v>
      </c>
      <c r="O220" s="12" t="s">
        <v>141</v>
      </c>
      <c r="P220" s="37"/>
    </row>
    <row r="221" spans="1:16" ht="15.75" customHeight="1" x14ac:dyDescent="0.2">
      <c r="A221" s="39">
        <f t="shared" si="23"/>
        <v>201</v>
      </c>
      <c r="B221" s="22" t="s">
        <v>335</v>
      </c>
      <c r="C221" s="22" t="s">
        <v>86</v>
      </c>
      <c r="D221" s="12" t="s">
        <v>336</v>
      </c>
      <c r="E221" s="20">
        <f t="shared" si="24"/>
        <v>0.41399999999999998</v>
      </c>
      <c r="F221" s="20">
        <f t="shared" si="25"/>
        <v>0.82799999999999996</v>
      </c>
      <c r="G221" s="20">
        <f t="shared" si="26"/>
        <v>1.2419999999999998</v>
      </c>
      <c r="H221" s="20">
        <f t="shared" si="27"/>
        <v>1.6559999999999999</v>
      </c>
      <c r="I221" s="20">
        <f t="shared" si="28"/>
        <v>2.0699999999999998</v>
      </c>
      <c r="J221" s="20">
        <f t="shared" si="29"/>
        <v>2.4839999999999995</v>
      </c>
      <c r="K221" s="20">
        <f t="shared" si="30"/>
        <v>2.8979999999999997</v>
      </c>
      <c r="L221" s="20">
        <f t="shared" si="31"/>
        <v>3.3119999999999998</v>
      </c>
      <c r="M221" s="20">
        <f t="shared" si="32"/>
        <v>3.726</v>
      </c>
      <c r="N221" s="20">
        <v>4.1399999999999997</v>
      </c>
      <c r="O221" s="12" t="s">
        <v>141</v>
      </c>
      <c r="P221" s="37"/>
    </row>
    <row r="222" spans="1:16" ht="15.75" customHeight="1" x14ac:dyDescent="0.2">
      <c r="A222" s="39">
        <f t="shared" si="23"/>
        <v>202</v>
      </c>
      <c r="B222" s="22" t="s">
        <v>439</v>
      </c>
      <c r="C222" s="22" t="s">
        <v>440</v>
      </c>
      <c r="D222" s="12" t="s">
        <v>441</v>
      </c>
      <c r="E222" s="20">
        <f t="shared" si="24"/>
        <v>6.6159999999999997</v>
      </c>
      <c r="F222" s="20">
        <f t="shared" si="25"/>
        <v>13.231999999999999</v>
      </c>
      <c r="G222" s="20">
        <f t="shared" si="26"/>
        <v>19.847999999999999</v>
      </c>
      <c r="H222" s="20">
        <f t="shared" si="27"/>
        <v>26.463999999999999</v>
      </c>
      <c r="I222" s="20">
        <f t="shared" si="28"/>
        <v>33.08</v>
      </c>
      <c r="J222" s="20">
        <f t="shared" si="29"/>
        <v>39.695999999999998</v>
      </c>
      <c r="K222" s="20">
        <f t="shared" si="30"/>
        <v>46.311999999999998</v>
      </c>
      <c r="L222" s="20">
        <f t="shared" si="31"/>
        <v>52.927999999999997</v>
      </c>
      <c r="M222" s="20">
        <f t="shared" si="32"/>
        <v>59.543999999999997</v>
      </c>
      <c r="N222" s="20">
        <v>66.16</v>
      </c>
      <c r="O222" s="12" t="s">
        <v>141</v>
      </c>
      <c r="P222" s="37"/>
    </row>
    <row r="223" spans="1:16" ht="15.75" customHeight="1" x14ac:dyDescent="0.2">
      <c r="A223" s="39">
        <f t="shared" si="23"/>
        <v>203</v>
      </c>
      <c r="B223" s="22" t="s">
        <v>442</v>
      </c>
      <c r="C223" s="22" t="s">
        <v>36</v>
      </c>
      <c r="D223" s="12" t="s">
        <v>443</v>
      </c>
      <c r="E223" s="20">
        <f t="shared" si="24"/>
        <v>0.70500000000000007</v>
      </c>
      <c r="F223" s="20">
        <f t="shared" si="25"/>
        <v>1.4100000000000001</v>
      </c>
      <c r="G223" s="20">
        <f t="shared" si="26"/>
        <v>2.1149999999999998</v>
      </c>
      <c r="H223" s="20">
        <f t="shared" si="27"/>
        <v>2.8200000000000003</v>
      </c>
      <c r="I223" s="20">
        <f t="shared" si="28"/>
        <v>3.5249999999999999</v>
      </c>
      <c r="J223" s="20">
        <f t="shared" si="29"/>
        <v>4.2299999999999995</v>
      </c>
      <c r="K223" s="20">
        <f t="shared" si="30"/>
        <v>4.9349999999999996</v>
      </c>
      <c r="L223" s="20">
        <f t="shared" si="31"/>
        <v>5.6400000000000006</v>
      </c>
      <c r="M223" s="20">
        <f t="shared" si="32"/>
        <v>6.3449999999999998</v>
      </c>
      <c r="N223" s="20">
        <v>7.05</v>
      </c>
      <c r="O223" s="12" t="s">
        <v>141</v>
      </c>
      <c r="P223" s="37"/>
    </row>
    <row r="224" spans="1:16" ht="27" customHeight="1" x14ac:dyDescent="0.2">
      <c r="A224" s="41"/>
      <c r="B224" s="29" t="s">
        <v>111</v>
      </c>
      <c r="C224" s="29"/>
      <c r="D224" s="29"/>
      <c r="E224" s="18">
        <f t="shared" ref="E224:N224" si="33">SUM(E21:E223)</f>
        <v>2423.3883774715673</v>
      </c>
      <c r="F224" s="18">
        <f t="shared" si="33"/>
        <v>4014.3033686062522</v>
      </c>
      <c r="G224" s="18">
        <f t="shared" si="33"/>
        <v>5919.6878705811732</v>
      </c>
      <c r="H224" s="18">
        <f t="shared" si="33"/>
        <v>7726.5478405543063</v>
      </c>
      <c r="I224" s="18">
        <f t="shared" si="33"/>
        <v>9406.8684720769834</v>
      </c>
      <c r="J224" s="18">
        <f t="shared" si="33"/>
        <v>11111.263704545441</v>
      </c>
      <c r="K224" s="18">
        <f t="shared" si="33"/>
        <v>13007.445745475312</v>
      </c>
      <c r="L224" s="18">
        <f t="shared" si="33"/>
        <v>14507.275120787681</v>
      </c>
      <c r="M224" s="18">
        <f t="shared" si="33"/>
        <v>16026.330482393903</v>
      </c>
      <c r="N224" s="18">
        <f t="shared" si="33"/>
        <v>18815.400565093343</v>
      </c>
      <c r="O224" s="20"/>
      <c r="P224" s="37">
        <v>18763.25</v>
      </c>
    </row>
    <row r="225" spans="1:16" ht="12.75" x14ac:dyDescent="0.2">
      <c r="A225" s="57" t="s">
        <v>341</v>
      </c>
      <c r="B225" s="57"/>
      <c r="C225" s="57"/>
      <c r="D225" s="57"/>
      <c r="E225" s="57"/>
      <c r="F225" s="57"/>
      <c r="G225" s="57"/>
      <c r="H225" s="57"/>
      <c r="I225" s="57"/>
      <c r="J225" s="57"/>
      <c r="K225" s="57"/>
      <c r="L225" s="57"/>
      <c r="M225" s="57"/>
      <c r="N225" s="57"/>
      <c r="O225" s="42"/>
      <c r="P225" s="37"/>
    </row>
    <row r="226" spans="1:16" x14ac:dyDescent="0.2">
      <c r="B226" s="24"/>
      <c r="C226" s="24"/>
      <c r="D226" s="14"/>
      <c r="E226" s="15"/>
      <c r="F226" s="15"/>
      <c r="G226" s="15"/>
      <c r="H226" s="15"/>
      <c r="I226" s="15"/>
      <c r="J226" s="15"/>
      <c r="K226" s="15"/>
      <c r="L226" s="15"/>
      <c r="M226" s="15"/>
      <c r="N226" s="15"/>
      <c r="O226" s="15"/>
    </row>
    <row r="227" spans="1:16" ht="12.75" customHeight="1" x14ac:dyDescent="0.2">
      <c r="B227" s="24"/>
      <c r="C227" s="24"/>
      <c r="D227" s="14"/>
      <c r="E227" s="15"/>
      <c r="F227" s="15"/>
      <c r="G227" s="15"/>
      <c r="H227" s="15"/>
      <c r="I227" s="15"/>
      <c r="J227" s="15"/>
      <c r="K227" s="15"/>
      <c r="L227" s="15"/>
      <c r="M227" s="15"/>
      <c r="N227" s="15"/>
      <c r="O227" s="13"/>
    </row>
    <row r="228" spans="1:16" ht="59.45" customHeight="1" x14ac:dyDescent="0.2">
      <c r="B228" s="60" t="s">
        <v>338</v>
      </c>
      <c r="C228" s="60"/>
      <c r="D228" s="60"/>
      <c r="E228" s="60"/>
      <c r="F228" s="4"/>
      <c r="G228" s="30"/>
      <c r="H228" s="56"/>
      <c r="I228" s="56"/>
      <c r="J228" s="56" t="s">
        <v>339</v>
      </c>
      <c r="K228" s="56"/>
      <c r="L228" s="30"/>
      <c r="M228" s="30"/>
      <c r="N228" s="30"/>
      <c r="O228" s="30"/>
    </row>
    <row r="229" spans="1:16" ht="12.75" customHeight="1" x14ac:dyDescent="0.2">
      <c r="B229" s="25"/>
      <c r="C229" s="26"/>
      <c r="D229" s="5"/>
      <c r="E229" s="30"/>
      <c r="F229" s="30"/>
      <c r="G229" s="30"/>
      <c r="H229" s="30"/>
      <c r="I229" s="30"/>
      <c r="J229" s="30"/>
      <c r="K229" s="30"/>
      <c r="L229" s="30"/>
      <c r="M229" s="30"/>
      <c r="N229" s="30"/>
    </row>
    <row r="230" spans="1:16" ht="12.75" customHeight="1" x14ac:dyDescent="0.2">
      <c r="O230" s="2"/>
    </row>
    <row r="231" spans="1:16" ht="12.75" customHeight="1" x14ac:dyDescent="0.2">
      <c r="O231" s="2"/>
    </row>
    <row r="237" spans="1:16" ht="36" customHeight="1" x14ac:dyDescent="0.2"/>
    <row r="238" spans="1:16" s="17" customFormat="1" ht="27.75" customHeight="1" x14ac:dyDescent="0.2">
      <c r="A238" s="32"/>
      <c r="B238" s="11"/>
      <c r="C238" s="8"/>
      <c r="D238" s="1"/>
      <c r="E238" s="2"/>
      <c r="F238" s="2"/>
      <c r="G238" s="2"/>
      <c r="H238" s="2"/>
      <c r="I238" s="2"/>
      <c r="J238" s="2"/>
      <c r="K238" s="2"/>
      <c r="L238" s="2"/>
      <c r="M238" s="2"/>
      <c r="N238" s="2"/>
      <c r="O238" s="16"/>
    </row>
    <row r="239" spans="1:16" s="17" customFormat="1" ht="27.75" customHeight="1" x14ac:dyDescent="0.2">
      <c r="A239" s="32"/>
      <c r="B239" s="11"/>
      <c r="C239" s="8"/>
      <c r="D239" s="1"/>
      <c r="E239" s="2"/>
      <c r="F239" s="2"/>
      <c r="G239" s="2"/>
      <c r="H239" s="2"/>
      <c r="I239" s="2"/>
      <c r="J239" s="2"/>
      <c r="K239" s="2"/>
      <c r="L239" s="2"/>
      <c r="M239" s="2"/>
      <c r="N239" s="2"/>
      <c r="O239" s="16"/>
    </row>
    <row r="240" spans="1:16" s="17" customFormat="1" ht="13.5" customHeight="1" x14ac:dyDescent="0.2">
      <c r="A240" s="32"/>
      <c r="B240" s="11"/>
      <c r="C240" s="8"/>
      <c r="D240" s="1"/>
      <c r="E240" s="2"/>
      <c r="F240" s="2"/>
      <c r="G240" s="2"/>
      <c r="H240" s="2"/>
      <c r="I240" s="2"/>
      <c r="J240" s="2"/>
      <c r="K240" s="2"/>
      <c r="L240" s="2"/>
      <c r="M240" s="2"/>
      <c r="N240" s="2"/>
      <c r="O240" s="16"/>
    </row>
    <row r="241" spans="1:15" s="17" customFormat="1" ht="12.75" customHeight="1" x14ac:dyDescent="0.2">
      <c r="A241" s="32"/>
      <c r="B241" s="11"/>
      <c r="C241" s="8"/>
      <c r="D241" s="1"/>
      <c r="E241" s="2"/>
      <c r="F241" s="2"/>
      <c r="G241" s="2"/>
      <c r="H241" s="2"/>
      <c r="I241" s="2"/>
      <c r="J241" s="2"/>
      <c r="K241" s="2"/>
      <c r="L241" s="2"/>
      <c r="M241" s="2"/>
      <c r="N241" s="2"/>
      <c r="O241" s="16"/>
    </row>
  </sheetData>
  <autoFilter ref="A19:O225"/>
  <mergeCells count="14">
    <mergeCell ref="B20:N20"/>
    <mergeCell ref="B18:B19"/>
    <mergeCell ref="C18:C19"/>
    <mergeCell ref="D18:D19"/>
    <mergeCell ref="H228:I228"/>
    <mergeCell ref="A225:N225"/>
    <mergeCell ref="B228:E228"/>
    <mergeCell ref="J228:K228"/>
    <mergeCell ref="A14:N14"/>
    <mergeCell ref="A15:N15"/>
    <mergeCell ref="A16:N16"/>
    <mergeCell ref="O18:O19"/>
    <mergeCell ref="A18:A19"/>
    <mergeCell ref="E18:N18"/>
  </mergeCells>
  <conditionalFormatting sqref="P21:P225">
    <cfRule type="cellIs" dxfId="0" priority="1" operator="lessThan">
      <formula>0</formula>
    </cfRule>
  </conditionalFormatting>
  <pageMargins left="0.55118110236220474" right="0.31496062992125984" top="0.59055118110236227" bottom="0.47244094488188981" header="0.51181102362204722" footer="0.27559055118110237"/>
  <pageSetup paperSize="9" scale="89" fitToHeight="7" orientation="landscape" r:id="rId1"/>
  <headerFooter differentFirst="1" alignWithMargins="0">
    <oddFooter>&amp;CСтр. &amp;P из &amp;N</oddFooter>
  </headerFooter>
  <rowBreaks count="2" manualBreakCount="2">
    <brk id="120" max="13" man="1"/>
    <brk id="168"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ГАОП ЭЭ</vt:lpstr>
      <vt:lpstr>'ГАОП ЭЭ'!Заголовки_для_печати</vt:lpstr>
      <vt:lpstr>'ГАОП ЭЭ'!Область_печати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Nepsha_FS</dc:creator>
  <cp:lastModifiedBy>Voropaev_DF</cp:lastModifiedBy>
  <cp:lastPrinted>2024-09-20T06:35:13Z</cp:lastPrinted>
  <dcterms:created xsi:type="dcterms:W3CDTF">2014-09-11T04:20:41Z</dcterms:created>
  <dcterms:modified xsi:type="dcterms:W3CDTF">2024-09-20T06:35:35Z</dcterms:modified>
</cp:coreProperties>
</file>